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629"/>
  <workbookPr showInkAnnotation="0" autoCompressPictures="0"/>
  <bookViews>
    <workbookView xWindow="3240" yWindow="0" windowWidth="42120" windowHeight="24860" tabRatio="877"/>
  </bookViews>
  <sheets>
    <sheet name="INICIO" sheetId="37" r:id="rId1"/>
    <sheet name="OBIN_RH-001_a_010" sheetId="47" r:id="rId2"/>
    <sheet name="OBIN_PDAPF_001_a_005" sheetId="16" r:id="rId3"/>
    <sheet name="OBIN_RA_001_a_010" sheetId="50" r:id="rId4"/>
    <sheet name="OBIN_SU_001_a_006" sheetId="49" r:id="rId5"/>
    <sheet name="OBIN_DU_001_005 y 013_014" sheetId="51" r:id="rId6"/>
    <sheet name="OBIN_DU_7_a_9  16 10 MOV_1_13 " sheetId="46" r:id="rId7"/>
    <sheet name="OBIN_SE001_a_003" sheetId="40" r:id="rId8"/>
    <sheet name="OBIN_QSF001_a_012" sheetId="34" r:id="rId9"/>
    <sheet name="OBIN_IL_001_002" sheetId="52" r:id="rId10"/>
    <sheet name="OBIN_POC_001_a_003" sheetId="15" r:id="rId11"/>
    <sheet name="Hoja1" sheetId="45" state="hidden" r:id="rId12"/>
    <sheet name="P_ES005_OBIN_PAR_001a_004" sheetId="26" r:id="rId13"/>
    <sheet name="OBIN_PIT_001_002" sheetId="39" r:id="rId14"/>
    <sheet name="OBIN_PSIT_001_002" sheetId="20" r:id="rId15"/>
    <sheet name="OBIN_PCOE_001_a_007" sheetId="17" r:id="rId16"/>
    <sheet name="OBIN_PAT_001_a_003" sheetId="21" r:id="rId17"/>
    <sheet name="OBIN_PE_001_a_004" sheetId="22" r:id="rId18"/>
    <sheet name="OBIN_PRE_001_a_004" sheetId="14" r:id="rId19"/>
    <sheet name="OBIN_TFT_001_a_006" sheetId="6" r:id="rId20"/>
    <sheet name="OBIN_PRC_001_a_005" sheetId="23" r:id="rId21"/>
    <sheet name="OBIN_HYC_001_a_005" sheetId="1" r:id="rId22"/>
    <sheet name="P_SO005" sheetId="24" r:id="rId23"/>
    <sheet name="OBIN_ESD_001_a_003" sheetId="12" r:id="rId24"/>
    <sheet name="OBIN_ED_001_a_004" sheetId="13" r:id="rId25"/>
    <sheet name="OBIN_CDR_001_a_006" sheetId="27" r:id="rId26"/>
    <sheet name="OBIN_CCT_001_002" sheetId="28" r:id="rId27"/>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N21" i="26" l="1"/>
  <c r="R13" i="20"/>
  <c r="I13" i="20"/>
  <c r="AJ13" i="20"/>
  <c r="AA13" i="20"/>
  <c r="Z12" i="20"/>
  <c r="AK13" i="20"/>
  <c r="AB13" i="20"/>
  <c r="N20" i="26"/>
  <c r="N22" i="26"/>
  <c r="N23" i="26"/>
  <c r="N24" i="26"/>
  <c r="N25" i="26"/>
  <c r="N26" i="26"/>
  <c r="N29" i="26"/>
  <c r="N30" i="26"/>
  <c r="N18" i="26"/>
  <c r="N15" i="26"/>
  <c r="K15" i="26"/>
  <c r="Q33" i="22"/>
  <c r="P33" i="22"/>
  <c r="T33" i="22"/>
  <c r="L33" i="22"/>
  <c r="K33" i="22"/>
  <c r="O74" i="22"/>
  <c r="O68" i="22"/>
  <c r="O67" i="22"/>
  <c r="O66" i="22"/>
  <c r="O64" i="22"/>
  <c r="O63" i="22"/>
  <c r="O61" i="22"/>
  <c r="O60" i="22"/>
  <c r="O58" i="22"/>
  <c r="T74" i="22"/>
  <c r="T71" i="22"/>
  <c r="T67" i="22"/>
  <c r="T66" i="22"/>
  <c r="T65" i="22"/>
  <c r="T64" i="22"/>
  <c r="T63" i="22"/>
  <c r="T62" i="22"/>
  <c r="T61" i="22"/>
  <c r="T60" i="22"/>
  <c r="T58" i="22"/>
  <c r="T53" i="22"/>
  <c r="T52" i="22"/>
  <c r="T51" i="22"/>
  <c r="T47" i="22"/>
  <c r="T46" i="22"/>
  <c r="T45" i="22"/>
  <c r="T44" i="22"/>
  <c r="T43" i="22"/>
  <c r="T42" i="22"/>
  <c r="T41" i="22"/>
  <c r="T40" i="22"/>
  <c r="T38" i="22"/>
  <c r="T31" i="22"/>
  <c r="T27" i="22"/>
  <c r="T26" i="22"/>
  <c r="T25" i="22"/>
  <c r="T24" i="22"/>
  <c r="T23" i="22"/>
  <c r="T22" i="22"/>
  <c r="T21" i="22"/>
  <c r="T20" i="22"/>
  <c r="T18" i="22"/>
  <c r="T15" i="22"/>
  <c r="C124" i="1"/>
  <c r="E124" i="1"/>
  <c r="F124" i="1"/>
  <c r="D124" i="1"/>
  <c r="G124" i="1"/>
  <c r="H124" i="1"/>
  <c r="J124" i="1"/>
  <c r="I124" i="1"/>
  <c r="J119" i="1"/>
  <c r="I119" i="1"/>
  <c r="J114" i="1"/>
  <c r="I114" i="1"/>
  <c r="J109" i="1"/>
  <c r="I109" i="1"/>
  <c r="J104" i="1"/>
  <c r="I104" i="1"/>
  <c r="J99" i="1"/>
  <c r="I99" i="1"/>
  <c r="J94" i="1"/>
  <c r="I94" i="1"/>
  <c r="J89" i="1"/>
  <c r="I89" i="1"/>
  <c r="J84" i="1"/>
  <c r="I84" i="1"/>
  <c r="Q80" i="6"/>
  <c r="Q79" i="6"/>
  <c r="Q78" i="6"/>
  <c r="Q77" i="6"/>
  <c r="N77" i="6"/>
  <c r="Q76" i="6"/>
  <c r="N76" i="6"/>
  <c r="Q75" i="6"/>
  <c r="N75" i="6"/>
  <c r="Q74" i="6"/>
  <c r="N74" i="6"/>
  <c r="Q73" i="6"/>
  <c r="N73" i="6"/>
  <c r="Q72" i="6"/>
  <c r="N72" i="6"/>
  <c r="Q71" i="6"/>
  <c r="N71" i="6"/>
  <c r="Q70" i="6"/>
  <c r="N70" i="6"/>
  <c r="I77" i="6"/>
  <c r="I76" i="6"/>
  <c r="I75" i="6"/>
  <c r="I74" i="6"/>
  <c r="I73" i="6"/>
  <c r="I72" i="6"/>
  <c r="I71" i="6"/>
  <c r="I70" i="6"/>
  <c r="C49" i="40"/>
  <c r="B49" i="40"/>
  <c r="C48" i="40"/>
  <c r="B48" i="40"/>
  <c r="C47" i="40"/>
  <c r="B47" i="40"/>
  <c r="C46" i="40"/>
  <c r="B46" i="40"/>
  <c r="C45" i="40"/>
  <c r="B44" i="40"/>
  <c r="C43" i="40"/>
  <c r="F36" i="16"/>
  <c r="G37" i="16"/>
  <c r="G36" i="16"/>
  <c r="V29" i="23"/>
  <c r="M29" i="23"/>
  <c r="S13" i="23"/>
  <c r="S14" i="23"/>
  <c r="S15" i="23"/>
  <c r="S16" i="23"/>
  <c r="S17" i="23"/>
  <c r="S18" i="23"/>
  <c r="S19" i="23"/>
  <c r="S20" i="23"/>
  <c r="S21" i="23"/>
  <c r="S22" i="23"/>
  <c r="S23" i="23"/>
  <c r="S24" i="23"/>
  <c r="S25" i="23"/>
  <c r="S26" i="23"/>
  <c r="S27" i="23"/>
  <c r="R27" i="23"/>
  <c r="Q27" i="23"/>
  <c r="P27" i="23"/>
  <c r="O27" i="23"/>
  <c r="V27" i="23"/>
  <c r="U27" i="23"/>
  <c r="T27" i="23"/>
  <c r="E48" i="45"/>
  <c r="H48" i="45"/>
  <c r="G48" i="45"/>
  <c r="F48" i="45"/>
  <c r="C48" i="45"/>
  <c r="D48" i="45"/>
  <c r="B48" i="45"/>
  <c r="E47" i="45"/>
  <c r="F47" i="45"/>
  <c r="G47" i="45"/>
  <c r="H47" i="45"/>
  <c r="E37" i="45"/>
  <c r="F37" i="45"/>
  <c r="G37" i="45"/>
  <c r="H37" i="45"/>
  <c r="E38" i="45"/>
  <c r="F38" i="45"/>
  <c r="G38" i="45"/>
  <c r="H38" i="45"/>
  <c r="E39" i="45"/>
  <c r="F39" i="45"/>
  <c r="G39" i="45"/>
  <c r="H39" i="45"/>
  <c r="E40" i="45"/>
  <c r="F40" i="45"/>
  <c r="G40" i="45"/>
  <c r="H40" i="45"/>
  <c r="E41" i="45"/>
  <c r="F41" i="45"/>
  <c r="G41" i="45"/>
  <c r="H41" i="45"/>
  <c r="E42" i="45"/>
  <c r="F42" i="45"/>
  <c r="G42" i="45"/>
  <c r="H42" i="45"/>
  <c r="E43" i="45"/>
  <c r="F43" i="45"/>
  <c r="G43" i="45"/>
  <c r="H43" i="45"/>
  <c r="E44" i="45"/>
  <c r="F44" i="45"/>
  <c r="G44" i="45"/>
  <c r="H44" i="45"/>
  <c r="E45" i="45"/>
  <c r="F45" i="45"/>
  <c r="G45" i="45"/>
  <c r="H45" i="45"/>
  <c r="E46" i="45"/>
  <c r="F46" i="45"/>
  <c r="G46" i="45"/>
  <c r="H46" i="45"/>
  <c r="H36" i="45"/>
  <c r="G36" i="45"/>
  <c r="F36" i="45"/>
  <c r="E24" i="45"/>
  <c r="F24" i="45"/>
  <c r="E27" i="45"/>
  <c r="F27" i="45"/>
  <c r="E28" i="45"/>
  <c r="F28" i="45"/>
  <c r="E23" i="45"/>
  <c r="F23" i="45"/>
  <c r="E29" i="45"/>
  <c r="E30" i="45"/>
  <c r="C30" i="45"/>
  <c r="B30" i="45"/>
  <c r="C31" i="45"/>
  <c r="D30" i="45"/>
  <c r="D31" i="45"/>
  <c r="E6" i="45"/>
  <c r="E7" i="45"/>
  <c r="E8" i="45"/>
  <c r="E9" i="45"/>
  <c r="E10" i="45"/>
  <c r="E11" i="45"/>
  <c r="E12" i="45"/>
  <c r="E13" i="45"/>
  <c r="E14" i="45"/>
  <c r="E15" i="45"/>
  <c r="E16" i="45"/>
  <c r="E17" i="45"/>
  <c r="B17" i="45"/>
  <c r="H17" i="45"/>
  <c r="D17" i="45"/>
  <c r="G17" i="45"/>
  <c r="C17" i="45"/>
  <c r="F17" i="45"/>
  <c r="H16" i="45"/>
  <c r="G16" i="45"/>
  <c r="F16" i="45"/>
  <c r="H15" i="45"/>
  <c r="G15" i="45"/>
  <c r="F15" i="45"/>
  <c r="H14" i="45"/>
  <c r="G14" i="45"/>
  <c r="F14" i="45"/>
  <c r="H13" i="45"/>
  <c r="G13" i="45"/>
  <c r="F13" i="45"/>
  <c r="H12" i="45"/>
  <c r="G12" i="45"/>
  <c r="F12" i="45"/>
  <c r="H11" i="45"/>
  <c r="G11" i="45"/>
  <c r="F11" i="45"/>
  <c r="H10" i="45"/>
  <c r="G10" i="45"/>
  <c r="F10" i="45"/>
  <c r="H9" i="45"/>
  <c r="G9" i="45"/>
  <c r="F9" i="45"/>
  <c r="H8" i="45"/>
  <c r="G8" i="45"/>
  <c r="F8" i="45"/>
  <c r="H7" i="45"/>
  <c r="G7" i="45"/>
  <c r="F7" i="45"/>
  <c r="H6" i="45"/>
  <c r="G6" i="45"/>
  <c r="F6" i="45"/>
  <c r="H12" i="20"/>
  <c r="J13" i="20"/>
  <c r="G12" i="20"/>
  <c r="J12" i="20"/>
  <c r="Q12" i="20"/>
  <c r="S13" i="20"/>
  <c r="P12" i="20"/>
  <c r="S12" i="20"/>
  <c r="AI12" i="20"/>
  <c r="AH12" i="20"/>
  <c r="AK12" i="20"/>
  <c r="Y12" i="20"/>
  <c r="AB12" i="20"/>
  <c r="M27" i="21"/>
  <c r="M26" i="21"/>
  <c r="M25" i="21"/>
  <c r="M24" i="21"/>
  <c r="M23" i="21"/>
  <c r="M22" i="21"/>
  <c r="M21" i="21"/>
  <c r="M20" i="21"/>
  <c r="M19" i="21"/>
  <c r="M18" i="21"/>
  <c r="M17" i="21"/>
  <c r="L80" i="6"/>
  <c r="L79" i="6"/>
  <c r="L78" i="6"/>
  <c r="H119" i="1"/>
  <c r="G119" i="1"/>
  <c r="F119" i="1"/>
  <c r="E119" i="1"/>
  <c r="D119" i="1"/>
  <c r="C119" i="1"/>
  <c r="H114" i="1"/>
  <c r="G114" i="1"/>
  <c r="F114" i="1"/>
  <c r="E114" i="1"/>
  <c r="D114" i="1"/>
  <c r="C114" i="1"/>
  <c r="H109" i="1"/>
  <c r="G109" i="1"/>
  <c r="F109" i="1"/>
  <c r="E109" i="1"/>
  <c r="D109" i="1"/>
  <c r="C109" i="1"/>
  <c r="H104" i="1"/>
  <c r="G104" i="1"/>
  <c r="F104" i="1"/>
  <c r="E104" i="1"/>
  <c r="D104" i="1"/>
  <c r="C104" i="1"/>
  <c r="H99" i="1"/>
  <c r="G99" i="1"/>
  <c r="F99" i="1"/>
  <c r="E99" i="1"/>
  <c r="D99" i="1"/>
  <c r="C99" i="1"/>
  <c r="H94" i="1"/>
  <c r="G94" i="1"/>
  <c r="F94" i="1"/>
  <c r="E94" i="1"/>
  <c r="D94" i="1"/>
  <c r="C94" i="1"/>
  <c r="H89" i="1"/>
  <c r="G89" i="1"/>
  <c r="F89" i="1"/>
  <c r="E89" i="1"/>
  <c r="D89" i="1"/>
  <c r="C89" i="1"/>
  <c r="H84" i="1"/>
  <c r="G84" i="1"/>
  <c r="F84" i="1"/>
  <c r="E84" i="1"/>
  <c r="D84" i="1"/>
  <c r="C84" i="1"/>
  <c r="O48" i="22"/>
  <c r="O47" i="22"/>
  <c r="O46" i="22"/>
  <c r="O44" i="22"/>
  <c r="O43" i="22"/>
  <c r="O41" i="22"/>
  <c r="O40" i="22"/>
  <c r="O38" i="22"/>
  <c r="O21" i="22"/>
  <c r="O22" i="22"/>
  <c r="O23" i="22"/>
  <c r="O24" i="22"/>
  <c r="O25" i="22"/>
  <c r="O26" i="22"/>
  <c r="O27" i="22"/>
  <c r="O28" i="22"/>
  <c r="O31" i="22"/>
  <c r="O20" i="22"/>
  <c r="O18" i="22"/>
  <c r="C27" i="23"/>
  <c r="D27" i="23"/>
  <c r="F27" i="23"/>
  <c r="H27" i="23"/>
  <c r="J13" i="23"/>
  <c r="J14" i="23"/>
  <c r="J15" i="23"/>
  <c r="J16" i="23"/>
  <c r="J17" i="23"/>
  <c r="J18" i="23"/>
  <c r="J19" i="23"/>
  <c r="J20" i="23"/>
  <c r="J21" i="23"/>
  <c r="J22" i="23"/>
  <c r="J23" i="23"/>
  <c r="J24" i="23"/>
  <c r="J25" i="23"/>
  <c r="J26" i="23"/>
  <c r="J27" i="23"/>
  <c r="F36" i="13"/>
  <c r="G34" i="13"/>
  <c r="F34" i="13"/>
  <c r="G48" i="13"/>
  <c r="G47" i="13"/>
  <c r="G46" i="13"/>
  <c r="G45" i="13"/>
  <c r="G44" i="13"/>
  <c r="G43" i="13"/>
  <c r="G36" i="13"/>
  <c r="G27" i="23"/>
  <c r="I27" i="23"/>
  <c r="K14" i="23"/>
  <c r="K15" i="23"/>
  <c r="K16" i="23"/>
  <c r="K17" i="23"/>
  <c r="K18" i="23"/>
  <c r="K19" i="23"/>
  <c r="K20" i="23"/>
  <c r="K21" i="23"/>
  <c r="K22" i="23"/>
  <c r="K23" i="23"/>
  <c r="K24" i="23"/>
  <c r="K25" i="23"/>
  <c r="K26" i="23"/>
  <c r="K13" i="23"/>
  <c r="J14" i="21"/>
  <c r="E36" i="16"/>
  <c r="D36" i="16"/>
  <c r="E37" i="16"/>
  <c r="C38" i="16"/>
  <c r="C37" i="16"/>
  <c r="C36" i="16"/>
  <c r="B36" i="16"/>
  <c r="C20" i="16"/>
  <c r="C17" i="16"/>
  <c r="E36" i="13"/>
  <c r="D36" i="13"/>
  <c r="E34" i="13"/>
  <c r="D34" i="13"/>
  <c r="C34" i="13"/>
  <c r="C44" i="13"/>
  <c r="C45" i="13"/>
  <c r="C46" i="13"/>
  <c r="C47" i="13"/>
  <c r="C48" i="13"/>
  <c r="C43" i="13"/>
  <c r="E44" i="13"/>
  <c r="E45" i="13"/>
  <c r="E46" i="13"/>
  <c r="E47" i="13"/>
  <c r="E48" i="13"/>
  <c r="E43" i="13"/>
  <c r="K30" i="26"/>
  <c r="H30" i="26"/>
  <c r="E30" i="26"/>
  <c r="K29" i="26"/>
  <c r="H29" i="26"/>
  <c r="E29" i="26"/>
  <c r="K28" i="26"/>
  <c r="H28" i="26"/>
  <c r="E28" i="26"/>
  <c r="K26" i="26"/>
  <c r="H26" i="26"/>
  <c r="E26" i="26"/>
  <c r="K25" i="26"/>
  <c r="H25" i="26"/>
  <c r="K24" i="26"/>
  <c r="H24" i="26"/>
  <c r="E24" i="26"/>
  <c r="K23" i="26"/>
  <c r="H23" i="26"/>
  <c r="E23" i="26"/>
  <c r="K22" i="26"/>
  <c r="H22" i="26"/>
  <c r="E22" i="26"/>
  <c r="K21" i="26"/>
  <c r="H21" i="26"/>
  <c r="E21" i="26"/>
  <c r="K20" i="26"/>
  <c r="H20" i="26"/>
  <c r="E20" i="26"/>
  <c r="K18" i="26"/>
  <c r="H18" i="26"/>
  <c r="E18" i="26"/>
  <c r="H15" i="26"/>
  <c r="E15" i="26"/>
  <c r="E14" i="26"/>
  <c r="B14" i="26"/>
  <c r="K27" i="23"/>
  <c r="L27" i="23"/>
  <c r="M27" i="23"/>
  <c r="B27" i="23"/>
  <c r="D28" i="22"/>
  <c r="D26" i="22"/>
  <c r="D24" i="22"/>
  <c r="D23" i="22"/>
  <c r="D18" i="22"/>
  <c r="G23" i="22"/>
  <c r="G24" i="22"/>
  <c r="G26" i="22"/>
  <c r="G28" i="22"/>
  <c r="G20" i="22"/>
  <c r="G18" i="22"/>
  <c r="J20" i="22"/>
  <c r="J21" i="22"/>
  <c r="J22" i="22"/>
  <c r="J24" i="22"/>
  <c r="J25" i="22"/>
  <c r="J26" i="22"/>
  <c r="J28" i="22"/>
  <c r="J18" i="22"/>
  <c r="I33" i="22"/>
  <c r="H33" i="22"/>
  <c r="F33" i="22"/>
  <c r="C33" i="22"/>
  <c r="B33" i="22"/>
  <c r="D14" i="21"/>
  <c r="D13" i="21"/>
  <c r="D12" i="21"/>
  <c r="C31" i="21"/>
  <c r="B31" i="21"/>
  <c r="G14" i="21"/>
  <c r="G13" i="21"/>
  <c r="G12" i="21"/>
  <c r="F31" i="21"/>
  <c r="E31" i="21"/>
  <c r="I31" i="21"/>
  <c r="H31" i="21"/>
  <c r="J13" i="21"/>
  <c r="J12" i="21"/>
  <c r="G79" i="6"/>
  <c r="G78" i="6"/>
  <c r="L77" i="6"/>
  <c r="L76" i="6"/>
  <c r="G76" i="6"/>
  <c r="L75" i="6"/>
  <c r="G75" i="6"/>
  <c r="D75" i="6"/>
  <c r="L74" i="6"/>
  <c r="G74" i="6"/>
  <c r="D74" i="6"/>
  <c r="L73" i="6"/>
  <c r="G73" i="6"/>
  <c r="D73" i="6"/>
  <c r="L72" i="6"/>
  <c r="G72" i="6"/>
  <c r="D72" i="6"/>
  <c r="L71" i="6"/>
  <c r="G71" i="6"/>
  <c r="D71" i="6"/>
  <c r="L70" i="6"/>
  <c r="G70" i="6"/>
  <c r="D70" i="6"/>
  <c r="W26" i="17"/>
  <c r="W34" i="17"/>
  <c r="W36" i="17"/>
  <c r="V26" i="17"/>
  <c r="V34" i="17"/>
  <c r="V36" i="17"/>
  <c r="Y36" i="17"/>
  <c r="T26" i="17"/>
  <c r="T34" i="17"/>
  <c r="T36" i="17"/>
  <c r="S26" i="17"/>
  <c r="S34" i="17"/>
  <c r="S36" i="17"/>
  <c r="U36" i="17"/>
  <c r="J26" i="17"/>
  <c r="J34" i="17"/>
  <c r="J36" i="17"/>
  <c r="C26" i="17"/>
  <c r="C34" i="17"/>
  <c r="C36" i="17"/>
  <c r="O36" i="17"/>
  <c r="G26" i="17"/>
  <c r="G34" i="17"/>
  <c r="G36" i="17"/>
  <c r="F26" i="17"/>
  <c r="F34" i="17"/>
  <c r="F36" i="17"/>
  <c r="N36" i="17"/>
  <c r="E26" i="17"/>
  <c r="E34" i="17"/>
  <c r="E36" i="17"/>
  <c r="M36" i="17"/>
  <c r="I16" i="17"/>
  <c r="I17" i="17"/>
  <c r="I18" i="17"/>
  <c r="I19" i="17"/>
  <c r="I20" i="17"/>
  <c r="I22" i="17"/>
  <c r="I23" i="17"/>
  <c r="I24" i="17"/>
  <c r="I26" i="17"/>
  <c r="I29" i="17"/>
  <c r="I30" i="17"/>
  <c r="I31" i="17"/>
  <c r="I32" i="17"/>
  <c r="I34" i="17"/>
  <c r="I36" i="17"/>
  <c r="L36" i="17"/>
  <c r="K36" i="17"/>
  <c r="H26" i="17"/>
  <c r="H34" i="17"/>
  <c r="H36" i="17"/>
  <c r="D26" i="17"/>
  <c r="D34" i="17"/>
  <c r="D36" i="17"/>
  <c r="O34" i="17"/>
  <c r="N34" i="17"/>
  <c r="M34" i="17"/>
  <c r="L34" i="17"/>
  <c r="K34" i="17"/>
  <c r="O32" i="17"/>
  <c r="N32" i="17"/>
  <c r="M32" i="17"/>
  <c r="L32" i="17"/>
  <c r="K32" i="17"/>
  <c r="O31" i="17"/>
  <c r="N31" i="17"/>
  <c r="M31" i="17"/>
  <c r="L31" i="17"/>
  <c r="K31" i="17"/>
  <c r="O30" i="17"/>
  <c r="N30" i="17"/>
  <c r="M30" i="17"/>
  <c r="L30" i="17"/>
  <c r="K30" i="17"/>
  <c r="O29" i="17"/>
  <c r="N29" i="17"/>
  <c r="M29" i="17"/>
  <c r="L29" i="17"/>
  <c r="K29" i="17"/>
  <c r="Y26" i="17"/>
  <c r="U26" i="17"/>
  <c r="O26" i="17"/>
  <c r="N26" i="17"/>
  <c r="M26" i="17"/>
  <c r="L26" i="17"/>
  <c r="K26" i="17"/>
  <c r="Y24" i="17"/>
  <c r="U24" i="17"/>
  <c r="O24" i="17"/>
  <c r="N24" i="17"/>
  <c r="M24" i="17"/>
  <c r="L24" i="17"/>
  <c r="K24" i="17"/>
  <c r="Y23" i="17"/>
  <c r="U23" i="17"/>
  <c r="O23" i="17"/>
  <c r="N23" i="17"/>
  <c r="M23" i="17"/>
  <c r="L23" i="17"/>
  <c r="K23" i="17"/>
  <c r="Y22" i="17"/>
  <c r="U22" i="17"/>
  <c r="O22" i="17"/>
  <c r="N22" i="17"/>
  <c r="M22" i="17"/>
  <c r="L22" i="17"/>
  <c r="K22" i="17"/>
  <c r="Y21" i="17"/>
  <c r="U21" i="17"/>
  <c r="O21" i="17"/>
  <c r="N21" i="17"/>
  <c r="M21" i="17"/>
  <c r="L21" i="17"/>
  <c r="K21" i="17"/>
  <c r="Y20" i="17"/>
  <c r="U20" i="17"/>
  <c r="O20" i="17"/>
  <c r="N20" i="17"/>
  <c r="M20" i="17"/>
  <c r="L20" i="17"/>
  <c r="K20" i="17"/>
  <c r="Y19" i="17"/>
  <c r="U19" i="17"/>
  <c r="O19" i="17"/>
  <c r="N19" i="17"/>
  <c r="M19" i="17"/>
  <c r="L19" i="17"/>
  <c r="K19" i="17"/>
  <c r="Y18" i="17"/>
  <c r="U18" i="17"/>
  <c r="O18" i="17"/>
  <c r="N18" i="17"/>
  <c r="M18" i="17"/>
  <c r="L18" i="17"/>
  <c r="K18" i="17"/>
  <c r="Y17" i="17"/>
  <c r="U17" i="17"/>
  <c r="O17" i="17"/>
  <c r="N17" i="17"/>
  <c r="M17" i="17"/>
  <c r="L17" i="17"/>
  <c r="K17" i="17"/>
  <c r="Y16" i="17"/>
  <c r="U16" i="17"/>
  <c r="O16" i="17"/>
  <c r="N16" i="17"/>
  <c r="M16" i="17"/>
  <c r="L16" i="17"/>
  <c r="K16" i="17"/>
  <c r="AY16" i="17"/>
  <c r="AU16" i="17"/>
  <c r="AK16" i="17"/>
  <c r="AM19" i="17"/>
  <c r="AI19" i="17"/>
  <c r="AL19" i="17"/>
  <c r="AK19" i="17"/>
  <c r="AE26" i="17"/>
  <c r="AE34" i="17"/>
  <c r="AE36" i="17"/>
  <c r="AI16" i="17"/>
  <c r="AI17" i="17"/>
  <c r="AI18" i="17"/>
  <c r="AI20" i="17"/>
  <c r="AI21" i="17"/>
  <c r="AI22" i="17"/>
  <c r="AI23" i="17"/>
  <c r="AI24" i="17"/>
  <c r="AI26" i="17"/>
  <c r="AI29" i="17"/>
  <c r="AI30" i="17"/>
  <c r="AI31" i="17"/>
  <c r="AI32" i="17"/>
  <c r="AI34" i="17"/>
  <c r="AI36" i="17"/>
  <c r="AL36" i="17"/>
  <c r="AG26" i="17"/>
  <c r="AG34" i="17"/>
  <c r="AG36" i="17"/>
  <c r="AK36" i="17"/>
  <c r="AL34" i="17"/>
  <c r="AK34" i="17"/>
  <c r="AK30" i="17"/>
  <c r="AK31" i="17"/>
  <c r="AK32" i="17"/>
  <c r="AK29" i="17"/>
  <c r="AL32" i="17"/>
  <c r="AL30" i="17"/>
  <c r="AL31" i="17"/>
  <c r="AL29" i="17"/>
  <c r="AL26" i="17"/>
  <c r="AL17" i="17"/>
  <c r="AL18" i="17"/>
  <c r="AL20" i="17"/>
  <c r="AL21" i="17"/>
  <c r="AL22" i="17"/>
  <c r="AL23" i="17"/>
  <c r="AL24" i="17"/>
  <c r="AL16" i="17"/>
  <c r="AK26" i="17"/>
  <c r="AK17" i="17"/>
  <c r="AK18" i="17"/>
  <c r="AK20" i="17"/>
  <c r="AK21" i="17"/>
  <c r="AK22" i="17"/>
  <c r="AK23" i="17"/>
  <c r="AK24" i="17"/>
  <c r="AH26" i="17"/>
  <c r="AH34" i="17"/>
  <c r="AH36" i="17"/>
  <c r="AD26" i="17"/>
  <c r="AD34" i="17"/>
  <c r="AD36" i="17"/>
  <c r="AC26" i="17"/>
  <c r="AC34" i="17"/>
  <c r="AC36" i="17"/>
  <c r="AM36" i="17"/>
  <c r="AM34" i="17"/>
  <c r="AM31" i="17"/>
  <c r="AM16" i="17"/>
  <c r="AM18" i="17"/>
  <c r="AM32" i="17"/>
  <c r="AM30" i="17"/>
  <c r="AM29" i="17"/>
  <c r="AM26" i="17"/>
  <c r="AM24" i="17"/>
  <c r="AJ26" i="17"/>
  <c r="AM23" i="17"/>
  <c r="AM21" i="17"/>
  <c r="AM22" i="17"/>
  <c r="AM20" i="17"/>
  <c r="AM17" i="17"/>
  <c r="AN16" i="17"/>
  <c r="AO16" i="17"/>
  <c r="AU17" i="17"/>
  <c r="AW26" i="17"/>
  <c r="AW34" i="17"/>
  <c r="AW36" i="17"/>
  <c r="AV26" i="17"/>
  <c r="AV34" i="17"/>
  <c r="AV36" i="17"/>
  <c r="AY36" i="17"/>
  <c r="AT26" i="17"/>
  <c r="AT34" i="17"/>
  <c r="AT36" i="17"/>
  <c r="AS26" i="17"/>
  <c r="AS34" i="17"/>
  <c r="AS36" i="17"/>
  <c r="AU36" i="17"/>
  <c r="AJ34" i="17"/>
  <c r="AJ36" i="17"/>
  <c r="AO36" i="17"/>
  <c r="AF26" i="17"/>
  <c r="AF34" i="17"/>
  <c r="AF36" i="17"/>
  <c r="AN36" i="17"/>
  <c r="AY34" i="17"/>
  <c r="AU34" i="17"/>
  <c r="AO34" i="17"/>
  <c r="AN34" i="17"/>
  <c r="AY32" i="17"/>
  <c r="AU32" i="17"/>
  <c r="AO32" i="17"/>
  <c r="AN32" i="17"/>
  <c r="AY31" i="17"/>
  <c r="AU31" i="17"/>
  <c r="AO31" i="17"/>
  <c r="AN31" i="17"/>
  <c r="AY30" i="17"/>
  <c r="AU30" i="17"/>
  <c r="AO30" i="17"/>
  <c r="AN30" i="17"/>
  <c r="AY29" i="17"/>
  <c r="AU29" i="17"/>
  <c r="AO29" i="17"/>
  <c r="AN29" i="17"/>
  <c r="AY26" i="17"/>
  <c r="AU26" i="17"/>
  <c r="AO26" i="17"/>
  <c r="AN26" i="17"/>
  <c r="AY24" i="17"/>
  <c r="AU24" i="17"/>
  <c r="AO24" i="17"/>
  <c r="AN24" i="17"/>
  <c r="AY23" i="17"/>
  <c r="AU23" i="17"/>
  <c r="AO23" i="17"/>
  <c r="AN23" i="17"/>
  <c r="AY22" i="17"/>
  <c r="AU22" i="17"/>
  <c r="AO22" i="17"/>
  <c r="AN22" i="17"/>
  <c r="AY21" i="17"/>
  <c r="AU21" i="17"/>
  <c r="AO21" i="17"/>
  <c r="AN21" i="17"/>
  <c r="AY20" i="17"/>
  <c r="AU20" i="17"/>
  <c r="AO20" i="17"/>
  <c r="AN20" i="17"/>
  <c r="AY19" i="17"/>
  <c r="AU19" i="17"/>
  <c r="AO19" i="17"/>
  <c r="AN19" i="17"/>
  <c r="AY18" i="17"/>
  <c r="AU18" i="17"/>
  <c r="AO18" i="17"/>
  <c r="AN18" i="17"/>
  <c r="AY17" i="17"/>
  <c r="AO17" i="17"/>
  <c r="AN17" i="17"/>
  <c r="D12" i="14"/>
  <c r="C12" i="14"/>
  <c r="B12" i="14"/>
  <c r="C36" i="13"/>
  <c r="B36" i="13"/>
  <c r="B34" i="13"/>
  <c r="E33" i="22"/>
</calcChain>
</file>

<file path=xl/sharedStrings.xml><?xml version="1.0" encoding="utf-8"?>
<sst xmlns="http://schemas.openxmlformats.org/spreadsheetml/2006/main" count="22665" uniqueCount="1143">
  <si>
    <t>Titulación</t>
  </si>
  <si>
    <t>Grado en Biología</t>
  </si>
  <si>
    <t>Grado en Ciencias Ambientales</t>
  </si>
  <si>
    <t>Grado en Física</t>
  </si>
  <si>
    <t>Grado en Matemáticas</t>
  </si>
  <si>
    <t>Grado en Química</t>
  </si>
  <si>
    <t>Grado en Ingenieria Química Industrial</t>
  </si>
  <si>
    <t>Grado en Enología</t>
  </si>
  <si>
    <t xml:space="preserve"> -</t>
  </si>
  <si>
    <t>Grado en Estadística</t>
  </si>
  <si>
    <t>Máster Interuniversitaio Quimica Sostenible</t>
  </si>
  <si>
    <t>Máster Investigaciónn en Ciencias</t>
  </si>
  <si>
    <t>Másrter Biotecnología Avanzada</t>
  </si>
  <si>
    <t>Grado en Biotecnología</t>
  </si>
  <si>
    <t>Solicitudes presentadas</t>
  </si>
  <si>
    <t>Exámenes afectados</t>
  </si>
  <si>
    <t>Total curso</t>
  </si>
  <si>
    <t>Grado en Enologia</t>
  </si>
  <si>
    <t>*Falta convocatoria noviembre-enero</t>
  </si>
  <si>
    <t>Estudiantes presentados</t>
  </si>
  <si>
    <t>Grado de Enología</t>
  </si>
  <si>
    <t>Grado Enología</t>
  </si>
  <si>
    <t>Máster Biotecnología Avanzada</t>
  </si>
  <si>
    <t>CURSO 2013-14</t>
  </si>
  <si>
    <t>OBIN_ESD_003</t>
  </si>
  <si>
    <t xml:space="preserve">OBIN_ESD_001 (%) </t>
  </si>
  <si>
    <t>OBIN_ESD_002 (%)</t>
  </si>
  <si>
    <t xml:space="preserve">PROCEDIMIENTO DE EVALUACIÓN DE LA ACTIVIDAD DOCENTE DEL PROFESORADO EN EL CENTRO (PEPDIC). (PR/SO007). </t>
  </si>
  <si>
    <t>CURSO 2012-13</t>
  </si>
  <si>
    <t>% de profesores que obtienen el nivel “no favorable”</t>
  </si>
  <si>
    <t>% de profesores que obtienen el nivel “favorable”</t>
  </si>
  <si>
    <t>% de profesores que obtienen el nivel “bueno”</t>
  </si>
  <si>
    <t>% de profesores que obtienen el nivel “destacado”</t>
  </si>
  <si>
    <t>UEX</t>
  </si>
  <si>
    <t xml:space="preserve">OBIN_ED_004_a (%) </t>
  </si>
  <si>
    <t xml:space="preserve">OBIN_ED_004_b (%) </t>
  </si>
  <si>
    <t xml:space="preserve">OBIN_ED_004_c (%) </t>
  </si>
  <si>
    <t xml:space="preserve">OBIN_ED_004_d (%) </t>
  </si>
  <si>
    <t>OBIN_ED_004_e (%)</t>
  </si>
  <si>
    <t xml:space="preserve">OBIN_ED_004_f (%) </t>
  </si>
  <si>
    <t>¿?</t>
  </si>
  <si>
    <t xml:space="preserve">* DATOS UTEC: Indicadores de la evaluación periódica obligatoria de todo el profesorado </t>
  </si>
  <si>
    <t>Número de profesores evaluados *</t>
  </si>
  <si>
    <t>OBIN_ED_001 (%)</t>
  </si>
  <si>
    <t>OBIN_ED_002 (%)</t>
  </si>
  <si>
    <t>OBIN_ED_003 (%)</t>
  </si>
  <si>
    <t>Número de profesores evaluados **</t>
  </si>
  <si>
    <t>** DATOS FACULTAD DE CIENCIAS</t>
  </si>
  <si>
    <t>PROCESO DE RECLAMACIONES A LA EVALUACIÓN (PRE) (P/CL012)</t>
  </si>
  <si>
    <t>OBIN_PRE_001</t>
  </si>
  <si>
    <t>GRADO EN BIOLOGÍA</t>
  </si>
  <si>
    <t>GRADO EN CC. AMBIENTALES</t>
  </si>
  <si>
    <t>GRADO EN BIOTECNOLOGÍA</t>
  </si>
  <si>
    <t>GRADO EN ENOLOGÍA</t>
  </si>
  <si>
    <t>GRADO EN ESTADÍSTICA</t>
  </si>
  <si>
    <t>GRADO EN FÍSICA</t>
  </si>
  <si>
    <t>GRADO EN MATEMÁTICAS</t>
  </si>
  <si>
    <t>GRADO EN QUÍMICA</t>
  </si>
  <si>
    <t>GRADO EN INGENIERÍA QUÍMICA INDUSTRIAL</t>
  </si>
  <si>
    <t>MÁSTER U. EN BIOTECNOLOGÍA AVANZADA</t>
  </si>
  <si>
    <t>MÁSTER U. EN FORMACIÓN DEL PROF. EN FORMACIÓN SECUNDARIA</t>
  </si>
  <si>
    <t>MÁSTER U. EN INVESTIGACIÓN EN CIENCIAS</t>
  </si>
  <si>
    <t>MÁSTER U. EN INGENIERÍA QUÍMICA</t>
  </si>
  <si>
    <t>OBIN_PRE_002:</t>
  </si>
  <si>
    <t>OBIN_PRE_003 (%)</t>
  </si>
  <si>
    <t>OBIN_PRE_004 (%)</t>
  </si>
  <si>
    <t>CURSO 2014-15</t>
  </si>
  <si>
    <r>
      <t>PROCESO DE COORDINACIÓN DE LAS ENSEÑANZAS (PCOE). (P/CL009)</t>
    </r>
    <r>
      <rPr>
        <b/>
        <sz val="12"/>
        <color indexed="10"/>
        <rFont val="Calibri"/>
      </rPr>
      <t xml:space="preserve"> </t>
    </r>
  </si>
  <si>
    <t>OBIN_PCOE_001</t>
  </si>
  <si>
    <t>OBIN_PCOE_002</t>
  </si>
  <si>
    <t>OBIN_PCOE_003</t>
  </si>
  <si>
    <t>OBIN_PCOE_004</t>
  </si>
  <si>
    <t>OBIN_PCOE_005</t>
  </si>
  <si>
    <t>OBIN_PCOE_006</t>
  </si>
  <si>
    <t>OBIN_PCOE_007</t>
  </si>
  <si>
    <t>curso 2015-16</t>
  </si>
  <si>
    <t>Total asignaturas</t>
  </si>
  <si>
    <t>asignaturas publicadas en web</t>
  </si>
  <si>
    <t>publicadas en web provisional</t>
  </si>
  <si>
    <t>no publicadas</t>
  </si>
  <si>
    <t>Observaciones</t>
  </si>
  <si>
    <t>Agendas visto bueno cct</t>
  </si>
  <si>
    <t>Total Agendas de Semestre</t>
  </si>
  <si>
    <t>Agendas de semestre publicas en web</t>
  </si>
  <si>
    <t>Agendas optativas publicadas en web</t>
  </si>
  <si>
    <t>No recibidas por la CCT</t>
  </si>
  <si>
    <t>observaciones</t>
  </si>
  <si>
    <t>Grado en</t>
  </si>
  <si>
    <t>Biología</t>
  </si>
  <si>
    <t>Trabajos fin de grado y prácticas en empresa no son supervisados por la CCT</t>
  </si>
  <si>
    <t>si</t>
  </si>
  <si>
    <t>Biotecnología</t>
  </si>
  <si>
    <t>no procede</t>
  </si>
  <si>
    <t>Ciencias Ambientales</t>
  </si>
  <si>
    <t>Derecho ambiental (tiene que haber pasado antes de navidades por la comisión)</t>
  </si>
  <si>
    <t xml:space="preserve">Optativas:                                    Fisiología del desarrollo y del estrés en plantas                                    Fundamentos socioeconómicos       Gestión y tratamiento de residuos   Técnicas experimentales en Meteorología y Climatología </t>
  </si>
  <si>
    <t xml:space="preserve">agendas optativas están en una versión comprimida diferente a las otras titulaciones.                  No se ha publicado la agenda de derecho ambiental en la agenda de 2º semestre.                                      No se han publicado las agendas de las asignaturas optativas:        Fisiología del desarrollo y del estrés en plantas                                    Fundamentos socioeconómicos       Gestión y tratamiento de residuos   Técnicas experimentales en Meteorología y Climatología </t>
  </si>
  <si>
    <t>Enología</t>
  </si>
  <si>
    <t>Administración y gestión de la empresa vitivinícola (debe ser definitiva, paso por la comisión) JULIA DICE QUE NO</t>
  </si>
  <si>
    <r>
      <t xml:space="preserve">Optativas:                                    Administración y gestión de la empresa vitivinícola,                                         </t>
    </r>
    <r>
      <rPr>
        <sz val="12"/>
        <rFont val="Calibri"/>
      </rPr>
      <t xml:space="preserve">Inglés      </t>
    </r>
    <r>
      <rPr>
        <sz val="12"/>
        <color indexed="10"/>
        <rFont val="Calibri"/>
        <family val="2"/>
      </rPr>
      <t xml:space="preserve">     </t>
    </r>
    <r>
      <rPr>
        <sz val="12"/>
        <color theme="1"/>
        <rFont val="Calibri"/>
        <family val="2"/>
        <charset val="129"/>
        <scheme val="minor"/>
      </rPr>
      <t xml:space="preserve">                                 Marketing y comercialización vitivinícola</t>
    </r>
  </si>
  <si>
    <t>No se ha publicado la agenda del sexto semestre.                             No se han publicado las agendas de las asignaturas optativas:    Administración y gestión de la empresa vitivinícola,         Marketing y comercialización vitivinícola</t>
  </si>
  <si>
    <t>Estadística</t>
  </si>
  <si>
    <t>No todas</t>
  </si>
  <si>
    <r>
      <rPr>
        <sz val="12"/>
        <rFont val="Calibri"/>
      </rPr>
      <t xml:space="preserve">Optativas:                                  Ampliación de análisis funcional   Ecuaciones en derivadas parciales  </t>
    </r>
    <r>
      <rPr>
        <sz val="12"/>
        <color theme="1"/>
        <rFont val="Calibri"/>
        <family val="2"/>
        <charset val="129"/>
        <scheme val="minor"/>
      </rPr>
      <t>Estadística matemática</t>
    </r>
  </si>
  <si>
    <t>No se han publicado las agendas de las asignaturas optativas:   Ampliación de análisis funcional    Estadística matemática</t>
  </si>
  <si>
    <t>Física</t>
  </si>
  <si>
    <t>Física I y Mecánica y ondas I  (Los profesores enviaron los planes docentes corregidos y no fue necesaria la revisión posterior de la CCT )                                         Ecuaciones en derivadas parciales (El profesor no modificó el Plan de Estudios  )                                       Trabajos fin de grado y prácticas en empresa no son supervisados por la CCT</t>
  </si>
  <si>
    <t>Optativas:                                  Ecuaciones en derivadas parciales   Laboratorio avanzado de Física</t>
  </si>
  <si>
    <t xml:space="preserve">No se han publicado las agendas de las asignaturas optativas:   Ecuaciones en derivadas parciales   </t>
  </si>
  <si>
    <t>Ingeniería Química Industrial</t>
  </si>
  <si>
    <t>Matemáticas</t>
  </si>
  <si>
    <t>Trabajos fin de grado  no es supervisado por la CCT</t>
  </si>
  <si>
    <t>Química</t>
  </si>
  <si>
    <t>Ver la asigantura ingles , tiene que haber un informe favorable</t>
  </si>
  <si>
    <t>Trabajos fin de grado y prácticas en empresa no son supervisados por la CCT                                                       Inglés: fue corregido. No fue necesaria la supervisión 2ª de la CCT</t>
  </si>
  <si>
    <t>no</t>
  </si>
  <si>
    <t>Optativas:                                          Inglés</t>
  </si>
  <si>
    <t>No se han publicado las agendas de las asignaturas optativas</t>
  </si>
  <si>
    <t>SUBTOTAL GRADOS</t>
  </si>
  <si>
    <t xml:space="preserve">Máster Universitario en </t>
  </si>
  <si>
    <t>Biotecnología Avanzada</t>
  </si>
  <si>
    <t>Trabajo fin de Máster</t>
  </si>
  <si>
    <t>Trabajo fin de Máster no es supervisado por la CCT</t>
  </si>
  <si>
    <t>Formación del Profesorado en educación Secundaria</t>
  </si>
  <si>
    <r>
      <rPr>
        <sz val="12"/>
        <color indexed="10"/>
        <rFont val="Calibri"/>
        <family val="2"/>
      </rPr>
      <t xml:space="preserve">Innovación docente e investigación  (no se ha pubicado porque está pendiente de asiganción de áreas para su impartición)     </t>
    </r>
    <r>
      <rPr>
        <sz val="12"/>
        <color theme="1"/>
        <rFont val="Calibri"/>
        <family val="2"/>
        <charset val="129"/>
        <scheme val="minor"/>
      </rPr>
      <t xml:space="preserve">                                                                   Trabajo fin de Máster  Prácticas docentes  </t>
    </r>
  </si>
  <si>
    <t>Trabajo fin de Máster y Prácticas docentes  no son supervisados por la CCT</t>
  </si>
  <si>
    <t>Fundamento científico del curriculum en Biología y Geología en Educación secundaria I. Errores en la suma</t>
  </si>
  <si>
    <t>Ingeniería Química</t>
  </si>
  <si>
    <t>Fenómenos de Transporte.                                                                                                                                                  Operaciones  Básicas Avanzadas                                                                                                                                            Ingeniería Avanzada de la Reacción y Reactores                                                                                                                Estrategias y Métodos para la Resolución de Problemas de Ingeniería Química.                                                              Síntesis, Análisis y Optimización Avanzada de Procesos Químicos.                                                                                    Dinámica y Control Avanzado de Procesos Químicos.                                                                                                         Industrias de Procesos 1: Suministros y Productos.                                                                                                            Industrias de Procesos 2: Gestión Integral de Residuos y Emisiones.                                                                                  Gestión de la Seguridad y Riesgos en Industrias de Procesos.                                                                                                  Gestión de la Producción y de la Empresa.                                                                                                                         Metodología de la Investigación                                                                                                                                             Prácticas en Laboratorio de Investigación                                                                                                                                 Metodología de la Investigación.                                                                                      Prácticas en Laboratorio de Investigación                                                                                      Trabajo fin de Máster                                                                                                                                                                   Prácticas en empresas</t>
  </si>
  <si>
    <t>Trabajo fin de Máster y Prácticas en empresas  no son supervisados por la CCT</t>
  </si>
  <si>
    <t>No procede. El número de estudiantes matriculados (2) no justifica la elaboración de las agendas.</t>
  </si>
  <si>
    <t>Investigación en Ciencias</t>
  </si>
  <si>
    <t xml:space="preserve">Complementos de formación                                                                                     Trabajo fin de Máster  </t>
  </si>
  <si>
    <t>Para las asignaturas de Complementos de Formación son las Comisiones de Calidad de los Títulos de Grado, en los que están incluidas esas asignaturas (tal y como se indica en Verifica), las que llevan a cabo el análisis de los planes docentes.                           Trabajos fin de Máster no es supervisado por la CCT</t>
  </si>
  <si>
    <t>Iniciación a la investigación en Análisis Matemático II                                Iniciación a la investigación en Zoología II</t>
  </si>
  <si>
    <t>SUBTOTAL MÁSTERES</t>
  </si>
  <si>
    <t>TOTAL</t>
  </si>
  <si>
    <t>Planes docentes enviados por los Dptos.</t>
  </si>
  <si>
    <t>Total planes docentes revisados por CCT</t>
  </si>
  <si>
    <t>Total de planes docentes que deben enviar los Dptos.</t>
  </si>
  <si>
    <t>Planes docentes V.B. CCT   Primera instancia</t>
  </si>
  <si>
    <t>Planes docentes V.B. CCT   Segunda instancia</t>
  </si>
  <si>
    <t>Planes docentes     V.B. CCT   antes plazo matriculación</t>
  </si>
  <si>
    <t>Total asignaturas con agenda docente</t>
  </si>
  <si>
    <t>curso 2014-15</t>
  </si>
  <si>
    <t>TFG, PRÁCTICAS EXTERNAS</t>
  </si>
  <si>
    <t>ESTADÍSTICA MULTIVARIANTE            TFG                                              AMPLIACIÓN DE BASES DE DATOS  PRÁCTICAS EXTERNAS</t>
  </si>
  <si>
    <t>BIOTECNOLOGÍA DE LA VID                TFG                                                PRÁCTICAS EXTERNAS</t>
  </si>
  <si>
    <t>TFG                                                PRÁCTICAS EXTERNAS</t>
  </si>
  <si>
    <t>MECÁNICA Y ONDAS I               TRABAJO FIN DE GRADO   ECUACIONES EN DERIVADAS PARCIALES                                 PRÁCTICAS DE EMPRESA</t>
  </si>
  <si>
    <t>ECUACIONES EN DERIVADAS PARCIALES                                       TFG</t>
  </si>
  <si>
    <t>TFM</t>
  </si>
  <si>
    <t>Los másteres no hacen agenda</t>
  </si>
  <si>
    <t>Curso 2012/13</t>
  </si>
  <si>
    <t>Curso 2013/14</t>
  </si>
  <si>
    <t>Curso 2014/15</t>
  </si>
  <si>
    <t>Máster Interuniversitario Química Sostenible</t>
  </si>
  <si>
    <t>Máster Univ. en Investigación en Ciencias</t>
  </si>
  <si>
    <t>Máster Univ. en Biotecnología Avanzada</t>
  </si>
  <si>
    <t>Estudiantes matriculados</t>
  </si>
  <si>
    <t>OBIN_TFT_005 (%)</t>
  </si>
  <si>
    <t>Curso 2014/15*</t>
  </si>
  <si>
    <t>OBIN_TFT_006</t>
  </si>
  <si>
    <t>OBIN_TFT_001</t>
  </si>
  <si>
    <t>OBIN_TFT_002</t>
  </si>
  <si>
    <t>OBIN_TFT_003</t>
  </si>
  <si>
    <t>OBIN_TFT_004</t>
  </si>
  <si>
    <t>-</t>
  </si>
  <si>
    <t>OBIN_HYC_001</t>
  </si>
  <si>
    <t>OBIN_HYC_002</t>
  </si>
  <si>
    <t>OBIN_HYC_003</t>
  </si>
  <si>
    <t>OBIN_HYC_004</t>
  </si>
  <si>
    <t>OBIN_HYC_005</t>
  </si>
  <si>
    <r>
      <rPr>
        <b/>
        <sz val="12"/>
        <color indexed="8"/>
        <rFont val="Calibri"/>
      </rPr>
      <t xml:space="preserve">OBIN_ESD_003: </t>
    </r>
    <r>
      <rPr>
        <sz val="12"/>
        <color theme="1"/>
        <rFont val="Calibri"/>
        <family val="2"/>
        <charset val="129"/>
        <scheme val="minor"/>
      </rPr>
      <t xml:space="preserve"> Número de incidencias registradas</t>
    </r>
  </si>
  <si>
    <t>Fac. Ciencias</t>
  </si>
  <si>
    <t>PROCESO PARA DEFINIR LA POLÍTICA Y OBJETIVOS DE CALIDAD DEL CENTRO (PPOC). (P/ES004)</t>
  </si>
  <si>
    <r>
      <rPr>
        <b/>
        <sz val="10"/>
        <color indexed="8"/>
        <rFont val="Calibri"/>
      </rPr>
      <t>OBIN_POC_001</t>
    </r>
  </si>
  <si>
    <r>
      <rPr>
        <b/>
        <sz val="10"/>
        <color indexed="8"/>
        <rFont val="Calibri"/>
      </rPr>
      <t>OBIN_POC_002</t>
    </r>
  </si>
  <si>
    <r>
      <rPr>
        <b/>
        <sz val="10"/>
        <color indexed="8"/>
        <rFont val="Calibri"/>
      </rPr>
      <t>OBIN_POC_003</t>
    </r>
  </si>
  <si>
    <t>CURSO 2015-16</t>
  </si>
  <si>
    <t>SI</t>
  </si>
  <si>
    <t>PROCESO DE ANÁLISIS DE LOS RESULTADOS (PAR). (P/ES005)</t>
  </si>
  <si>
    <r>
      <rPr>
        <b/>
        <sz val="10"/>
        <color indexed="8"/>
        <rFont val="Calibri"/>
      </rPr>
      <t>OBIN_PAR_002 (%)</t>
    </r>
  </si>
  <si>
    <r>
      <rPr>
        <b/>
        <sz val="10"/>
        <color indexed="8"/>
        <rFont val="Calibri"/>
      </rPr>
      <t>OBIN_PAR_003 (%)</t>
    </r>
  </si>
  <si>
    <r>
      <rPr>
        <b/>
        <sz val="10"/>
        <color indexed="8"/>
        <rFont val="Calibri"/>
      </rPr>
      <t>OBIN_PAR_004 (%)</t>
    </r>
  </si>
  <si>
    <r>
      <rPr>
        <b/>
        <sz val="10"/>
        <color indexed="8"/>
        <rFont val="Calibri"/>
      </rPr>
      <t>OBIN_PAR_001 (SI/NO)</t>
    </r>
  </si>
  <si>
    <t>CURSO         2013-14     Propuestas de mejora curso anterior</t>
  </si>
  <si>
    <t>CURSO        2013-14 Propuestas de mejora del curso anterior que se han puesto en marcha</t>
  </si>
  <si>
    <t>CURSO           2012-13 Propuestas de mejora del curso anterior que se han puesto en marcha</t>
  </si>
  <si>
    <t>CURSO           2012-13     Propuestas de mejora curso anterior</t>
  </si>
  <si>
    <t>CURSO          2012-13 Propuestas de mejora del curso anterior que se han puesto en marcha</t>
  </si>
  <si>
    <t>CURSO              2012-13     Propuestas de mejora curso anterior</t>
  </si>
  <si>
    <t>CURSO           2014-15     Propuestas de mejora curso anterior</t>
  </si>
  <si>
    <t>CURSO           2014-15 Propuestas de mejora del curso anterior que se han puesto en marcha</t>
  </si>
  <si>
    <t>OBIN_PAR_004 (%): GRADO EN BIOLOGÍA</t>
  </si>
  <si>
    <t>OBIN_PAR_004 (%) GRADO EN CC. AMBIENTALES</t>
  </si>
  <si>
    <t>OBIN_PAR_004 (%) GRADO EN ENOLOGÍA</t>
  </si>
  <si>
    <t>OBIN_PAR_004 (%) GRADO EN ESTADÍSTICA</t>
  </si>
  <si>
    <t>OBIN_PAR_004 (%) GRADO EN FÍSICA</t>
  </si>
  <si>
    <t>OBIN_PAR_004 (%) GRADO EN INGENIERÍA QUÍMICA INDUSTRIAL</t>
  </si>
  <si>
    <t>OBIN_PAR_004 (%) GRADO EN MATEMÁTICAS</t>
  </si>
  <si>
    <t>OBIN_PAR_004 (%) GRADO EN QUÍMICA</t>
  </si>
  <si>
    <t>OBIN_PAR_004 (%) MÁSTER U. EN FORMACIÓN DEL PROF. EN FORMACIÓN SECUNDARIA</t>
  </si>
  <si>
    <t>OBIN_PAR_004 (%) MÁSTER U. EN INVESTIGACIÓN EN CIENCIAS</t>
  </si>
  <si>
    <t>OBIN_PAR_004 (%) MÁSTER U. EN INGENIERÍA QUÍMICA</t>
  </si>
  <si>
    <t>OBIN_PAR_004 (%) GRADO EN BIOTECNOLOGÍA*</t>
  </si>
  <si>
    <t>* Esta titulación se implantó el curso 2014-15</t>
  </si>
  <si>
    <t>OBIN_PAR_004 (%) MÁSTER U. EN BIOTECNOLOGÍA AVANZADA*</t>
  </si>
  <si>
    <t>OBIN_PAR_004 (%) MÁSTER U. EN CONTAMINACIÓN AMBIENTAL</t>
  </si>
  <si>
    <t>CURSO    2012-13</t>
  </si>
  <si>
    <r>
      <t xml:space="preserve">CURSO     2010-11     </t>
    </r>
    <r>
      <rPr>
        <b/>
        <sz val="8"/>
        <color indexed="8"/>
        <rFont val="Calibri"/>
      </rPr>
      <t>Se denominó 2011</t>
    </r>
  </si>
  <si>
    <r>
      <t xml:space="preserve">CURSO       2011-12          </t>
    </r>
    <r>
      <rPr>
        <b/>
        <sz val="8"/>
        <color indexed="8"/>
        <rFont val="Calibri"/>
      </rPr>
      <t>Se denominó 2012</t>
    </r>
  </si>
  <si>
    <t>PROCESO DE PUBLICACIÓN DE INFORMACIÓN DE LAS TITULACIONES (PPIT). (P/ES006)</t>
  </si>
  <si>
    <t>PROCEDIMIENTO DE SEGUIMIENTO INTERNO DE TITULACIONES (PSIT). (PR/ES001)</t>
  </si>
  <si>
    <t>CURSO           2014-15         Nº Comisiones PSIT posibles</t>
  </si>
  <si>
    <t>CURSO           2014-15         Nº Comisiones PSIT que han elaborado los informes</t>
  </si>
  <si>
    <t>CURSO           2014-15         Nº Comisiones PSIT creadas</t>
  </si>
  <si>
    <t>CURSO           2013-14         Nº Comisiones PSIT posibles</t>
  </si>
  <si>
    <t>CURSO           2013-14         Nº Comisiones PSIT creadas</t>
  </si>
  <si>
    <t>CURSO           2013-14         Nº Comisiones PSIT que han elaborado los informes</t>
  </si>
  <si>
    <t>CURSO           2012-13         Nº Comisiones PSIT posibles</t>
  </si>
  <si>
    <t>CURSO           2012-13         Nº Comisiones PSIT creadas</t>
  </si>
  <si>
    <t>CURSO           2012-13         Nº Comisiones PSIT que han elaborado los informes</t>
  </si>
  <si>
    <t>CURSO           2011-12         Nº Comisiones PSIT posibles</t>
  </si>
  <si>
    <t>CURSO           2011-12         Nº Comisiones PSIT creadas</t>
  </si>
  <si>
    <t>CURSO           2011-12         Nº Comisiones PSIT que han elaborado los informes</t>
  </si>
  <si>
    <t xml:space="preserve">CURSO       2011-12          </t>
  </si>
  <si>
    <r>
      <rPr>
        <b/>
        <sz val="10"/>
        <color indexed="8"/>
        <rFont val="Calibri"/>
      </rPr>
      <t>OBIN_PAR_001 (%)</t>
    </r>
  </si>
  <si>
    <t>CSIT_ GRADO EN BIOLOGÍA</t>
  </si>
  <si>
    <t>CSIT_GRADO EN BIOTECNOLOGÍA*</t>
  </si>
  <si>
    <t>CSIT_ GRADO EN ENOLOGÍA</t>
  </si>
  <si>
    <t>CSIT_ GRADO EN ESTADÍSTICA</t>
  </si>
  <si>
    <t>CSIT_ GRADO EN FÍSICA</t>
  </si>
  <si>
    <t>CSIT_ GRADO EN INGENIERÍA QUÍMICA INDUSTRIAL</t>
  </si>
  <si>
    <t>CSIT_ GRADO EN MATEMÁTICAS</t>
  </si>
  <si>
    <t>CSIT_ GRADO EN QUÍMICA</t>
  </si>
  <si>
    <t>CSIT_ MÁSTER U. EN BIOTECNOLOGÍA AVANZADA*</t>
  </si>
  <si>
    <t>CSIT_ MÁSTER U. EN FORMACIÓN DEL PROF. EN FORMACIÓN SECUNDARIA</t>
  </si>
  <si>
    <t>CSIT_ MÁSTER U. EN INGENIERÍA QUÍMICA</t>
  </si>
  <si>
    <t>La edición 1 del procedimiento fue aprobada en noviembre de 2012 por la Junta de Facultad.</t>
  </si>
  <si>
    <t>PSIT 2012-13</t>
  </si>
  <si>
    <t>PSIT 2013-14</t>
  </si>
  <si>
    <t>PSIT 2014-15</t>
  </si>
  <si>
    <t>PSIT 2015-16</t>
  </si>
  <si>
    <t>El informe PSIT se denomina como el curso en el que se hace el análisis y se refleja en la memoria de calidad del curso anterior.</t>
  </si>
  <si>
    <t>NO</t>
  </si>
  <si>
    <t>** Esta titulación esta en fase de extinción. A partir de 2015-16 no se hace seguimento interno</t>
  </si>
  <si>
    <t>PROCESO DE ORIENTACIÓN AL ESTUDIANTE (POE). (P/CL010)</t>
  </si>
  <si>
    <r>
      <rPr>
        <b/>
        <sz val="10"/>
        <color indexed="8"/>
        <rFont val="Calibri"/>
      </rPr>
      <t>OBIN_PAT_003 (%)</t>
    </r>
  </si>
  <si>
    <r>
      <rPr>
        <b/>
        <sz val="10"/>
        <color indexed="8"/>
        <rFont val="Calibri"/>
      </rPr>
      <t xml:space="preserve">OBIN_PAT_001 </t>
    </r>
  </si>
  <si>
    <r>
      <rPr>
        <b/>
        <sz val="10"/>
        <color indexed="8"/>
        <rFont val="Calibri"/>
      </rPr>
      <t>OBIN_PAT_002</t>
    </r>
  </si>
  <si>
    <t>CURSO           2013-14         Nº Prof-tutores</t>
  </si>
  <si>
    <t>CURSO           2013-14         Nºestudiantes participantes acción tutorial</t>
  </si>
  <si>
    <t>CURSO           2014-15         Nº Prof-tutores</t>
  </si>
  <si>
    <t>CURSO           2014-15         Nºestudiantes participantes acción tutorial</t>
  </si>
  <si>
    <t>CURSO           2011-12         Nº Prof-tutores</t>
  </si>
  <si>
    <t>CURSO           2011-12         Nºestudiantes participantes acción tutorial</t>
  </si>
  <si>
    <t>CURSO           2012-13         Nº Prof-tutores</t>
  </si>
  <si>
    <t>CURSO           2012-13         Nºestudiantes participantes acción tutorial</t>
  </si>
  <si>
    <t>Se incluyen prof-tutores y Estudiantes de grado y licenciatura.</t>
  </si>
  <si>
    <t>PROCESO DE GESTIÓN DE PRÁCTICAS EXTERNAS (PPE). (P/CL011)</t>
  </si>
  <si>
    <t>GRADO EN BIOTECNOLOGÍA*</t>
  </si>
  <si>
    <t>MÁSTER U. EN BIOTECNOLOGÍA AVANZADA*</t>
  </si>
  <si>
    <t>MÁSTER U. EN CONTAMINACIÓN AMBIENTAL**</t>
  </si>
  <si>
    <t>MÁSTER  U. EN INVESTIGACIÓN EN CIENCIAS</t>
  </si>
  <si>
    <t>CSIT_ MÁSTER U. EN INVESTIGACIÓN EN CIENCIAS</t>
  </si>
  <si>
    <t>CSIT_ GRADO EN CC. AMBIENTALES</t>
  </si>
  <si>
    <t>CSIT_ MÁSTER U. EN CONTAMINACIÓN AMBIENTAL**</t>
  </si>
  <si>
    <r>
      <rPr>
        <b/>
        <sz val="10"/>
        <color indexed="8"/>
        <rFont val="Calibri"/>
      </rPr>
      <t>OBIN_PE_002 (%)</t>
    </r>
  </si>
  <si>
    <r>
      <rPr>
        <b/>
        <sz val="10"/>
        <color indexed="8"/>
        <rFont val="Calibri"/>
      </rPr>
      <t>OBIN_PE_003 (%)</t>
    </r>
  </si>
  <si>
    <r>
      <rPr>
        <b/>
        <sz val="10"/>
        <color indexed="8"/>
        <rFont val="Calibri"/>
      </rPr>
      <t>OBIN_PE_004 (%)</t>
    </r>
  </si>
  <si>
    <t>CURSO           2013-14         Nº Estudiantes total</t>
  </si>
  <si>
    <t>OBIN_PE_001 (%)</t>
  </si>
  <si>
    <r>
      <rPr>
        <b/>
        <sz val="10"/>
        <color indexed="8"/>
        <rFont val="Calibri"/>
      </rPr>
      <t>OBIN_PE_001 (%) por titulación</t>
    </r>
  </si>
  <si>
    <t>CURSO        2012-13</t>
  </si>
  <si>
    <r>
      <rPr>
        <b/>
        <sz val="10"/>
        <color indexed="8"/>
        <rFont val="Calibri"/>
      </rPr>
      <t>OBIN_PE_001 (%) para el conjunto Fac. Ciencias*</t>
    </r>
  </si>
  <si>
    <t>PROCEDIMIENTO DE RECONOCIMIENTO DE CRÉDITOS (PRC). (PR/CL003)</t>
  </si>
  <si>
    <r>
      <rPr>
        <b/>
        <sz val="12"/>
        <color indexed="8"/>
        <rFont val="Calibri"/>
      </rPr>
      <t>OBIN_PRC_002:</t>
    </r>
    <r>
      <rPr>
        <sz val="12"/>
        <color theme="1"/>
        <rFont val="Calibri"/>
        <family val="2"/>
        <charset val="129"/>
        <scheme val="minor"/>
      </rPr>
      <t xml:space="preserve"> </t>
    </r>
    <r>
      <rPr>
        <sz val="10"/>
        <color indexed="8"/>
        <rFont val="Calibri"/>
      </rPr>
      <t>Número total de solicitudes de reconocimientode créditos directo. Número total de solicitudes de reconocimiento directo (adaptaciones y reconocimientos basados en precedentes favorables) de créditos.</t>
    </r>
  </si>
  <si>
    <r>
      <rPr>
        <b/>
        <sz val="12"/>
        <color indexed="8"/>
        <rFont val="Calibri"/>
      </rPr>
      <t>OBIN_PRC_001:</t>
    </r>
    <r>
      <rPr>
        <sz val="12"/>
        <color theme="1"/>
        <rFont val="Calibri"/>
        <family val="2"/>
        <charset val="129"/>
        <scheme val="minor"/>
      </rPr>
      <t xml:space="preserve"> </t>
    </r>
    <r>
      <rPr>
        <sz val="10"/>
        <color indexed="8"/>
        <rFont val="Calibri"/>
      </rPr>
      <t>Número total de solicitudes de reconocimiento de créditos. Número total de solicitudes de reconocimiento de créditos.</t>
    </r>
  </si>
  <si>
    <r>
      <rPr>
        <b/>
        <sz val="12"/>
        <color indexed="8"/>
        <rFont val="Calibri"/>
      </rPr>
      <t>OBIN_PRC_003:</t>
    </r>
    <r>
      <rPr>
        <sz val="12"/>
        <color indexed="8"/>
        <rFont val="Calibri"/>
        <family val="2"/>
      </rPr>
      <t xml:space="preserve"> </t>
    </r>
    <r>
      <rPr>
        <sz val="10"/>
        <color indexed="8"/>
        <rFont val="Calibri"/>
      </rPr>
      <t>Número total de solicitudes de reconocimientode créditos no directo. Número total de solicitudes de reconocimiento no directo de créditos (incluidas solicitudes mixtas de reconocimiento de créditos directo y no directo)</t>
    </r>
  </si>
  <si>
    <r>
      <t>O</t>
    </r>
    <r>
      <rPr>
        <b/>
        <sz val="12"/>
        <color indexed="8"/>
        <rFont val="Calibri"/>
      </rPr>
      <t>BIN_PRC_004:</t>
    </r>
    <r>
      <rPr>
        <sz val="12"/>
        <color indexed="8"/>
        <rFont val="Calibri"/>
        <family val="2"/>
      </rPr>
      <t xml:space="preserve"> </t>
    </r>
    <r>
      <rPr>
        <sz val="10"/>
        <color indexed="8"/>
        <rFont val="Calibri"/>
      </rPr>
      <t>Tasa de solicitudes favorables. Relación entre el número de solicitudes favorables y el número total de solicitudes (en este sentido se considerará cada una de las asignaturas, materias o módulos solicitados).</t>
    </r>
  </si>
  <si>
    <r>
      <rPr>
        <b/>
        <sz val="12"/>
        <color indexed="8"/>
        <rFont val="Calibri"/>
      </rPr>
      <t>OBIN_PRC_005:</t>
    </r>
    <r>
      <rPr>
        <sz val="12"/>
        <color indexed="8"/>
        <rFont val="Calibri"/>
        <family val="2"/>
      </rPr>
      <t xml:space="preserve"> </t>
    </r>
    <r>
      <rPr>
        <sz val="10"/>
        <color indexed="8"/>
        <rFont val="Calibri"/>
      </rPr>
      <t>Tiempo medio de respuesta. Tiempo medio de respuesta a la solicitud de reconocimiento.</t>
    </r>
  </si>
  <si>
    <t>No se calcularon OBIN_PR_004 Y 005</t>
  </si>
  <si>
    <t xml:space="preserve">OBIN_PRC_001 </t>
  </si>
  <si>
    <t xml:space="preserve">OBIN_PRC_002 </t>
  </si>
  <si>
    <t xml:space="preserve">OBIN_PRC_003 </t>
  </si>
  <si>
    <t>Nº incumplimientos</t>
  </si>
  <si>
    <t>%</t>
  </si>
  <si>
    <t>PROCEDIMIENTO DE CONTROL DE LA DOCUMENTACIÓN Y REGISTRO (PRCDR) (PR/SO008)</t>
  </si>
  <si>
    <r>
      <rPr>
        <b/>
        <sz val="12"/>
        <color indexed="8"/>
        <rFont val="Calibri"/>
      </rPr>
      <t>OBIN_CDR_001</t>
    </r>
    <r>
      <rPr>
        <sz val="12"/>
        <color theme="1"/>
        <rFont val="Calibri"/>
        <family val="2"/>
        <charset val="129"/>
        <scheme val="minor"/>
      </rPr>
      <t>: Actualización del registro. ¿Se mantiene actualizado el archivo del manual de calidad? Si/No</t>
    </r>
  </si>
  <si>
    <r>
      <rPr>
        <b/>
        <sz val="12"/>
        <color indexed="8"/>
        <rFont val="Calibri"/>
      </rPr>
      <t>OBIN_CDR_002:</t>
    </r>
    <r>
      <rPr>
        <sz val="12"/>
        <color theme="1"/>
        <rFont val="Calibri"/>
        <family val="2"/>
        <charset val="129"/>
        <scheme val="minor"/>
      </rPr>
      <t xml:space="preserve"> Actualización del archivo de Política y Objetivos de Calidad. ¿Se mantiene actualizado el archivo de la Política y Objetivos de Calidad? Si/No</t>
    </r>
  </si>
  <si>
    <r>
      <rPr>
        <b/>
        <sz val="12"/>
        <color indexed="8"/>
        <rFont val="Calibri"/>
      </rPr>
      <t>OBIN_CDR_003</t>
    </r>
    <r>
      <rPr>
        <sz val="12"/>
        <color theme="1"/>
        <rFont val="Calibri"/>
        <family val="2"/>
        <charset val="129"/>
        <scheme val="minor"/>
      </rPr>
      <t>: Archivo de Procesos y Procedimientos. ¿Se mantiene actualizado el archivo de los procesos y procedimientos? Si/No</t>
    </r>
  </si>
  <si>
    <r>
      <rPr>
        <b/>
        <sz val="12"/>
        <color indexed="8"/>
        <rFont val="Calibri"/>
      </rPr>
      <t>OBIN_CDR_004:</t>
    </r>
    <r>
      <rPr>
        <sz val="12"/>
        <color theme="1"/>
        <rFont val="Calibri"/>
        <family val="2"/>
        <charset val="129"/>
        <scheme val="minor"/>
      </rPr>
      <t xml:space="preserve"> Actualización de la Composición de las CCTs. ¿Se mantiene actualizada la lista de composición de las Comisiones de Calidad? Si/No</t>
    </r>
  </si>
  <si>
    <r>
      <rPr>
        <b/>
        <sz val="12"/>
        <color indexed="8"/>
        <rFont val="Calibri"/>
      </rPr>
      <t>OBIN_CDR_005:</t>
    </r>
    <r>
      <rPr>
        <sz val="12"/>
        <color theme="1"/>
        <rFont val="Calibri"/>
        <family val="2"/>
        <charset val="129"/>
        <scheme val="minor"/>
      </rPr>
      <t xml:space="preserve"> Actualización del archivo de Actas e Informes de las Comisiones de Calidad. ¿Se mantiene actualizado el archivo de actas e informes de las Comisiones de Calidad? Si/No</t>
    </r>
  </si>
  <si>
    <r>
      <rPr>
        <b/>
        <sz val="12"/>
        <color indexed="8"/>
        <rFont val="Calibri"/>
      </rPr>
      <t>OBIN_CDR_006:</t>
    </r>
    <r>
      <rPr>
        <sz val="12"/>
        <color theme="1"/>
        <rFont val="Calibri"/>
        <family val="2"/>
        <charset val="129"/>
        <scheme val="minor"/>
      </rPr>
      <t xml:space="preserve"> Tasa de documentos de Procesos y Procedimientos archivados. Relación entre el número de documentos de los procesos y procedimientos archivados y los que se esperan si la implantación del SGIC fuese completa</t>
    </r>
  </si>
  <si>
    <t>OBIN_CDR_004 (Si/No)</t>
  </si>
  <si>
    <r>
      <rPr>
        <b/>
        <sz val="10"/>
        <color indexed="8"/>
        <rFont val="Calibri"/>
      </rPr>
      <t>OBIN_CDR_001 (Si/No)</t>
    </r>
  </si>
  <si>
    <r>
      <rPr>
        <b/>
        <sz val="10"/>
        <color indexed="8"/>
        <rFont val="Calibri"/>
      </rPr>
      <t>OBIN_CDR_002 (Si/No)</t>
    </r>
  </si>
  <si>
    <r>
      <rPr>
        <b/>
        <sz val="10"/>
        <color indexed="8"/>
        <rFont val="Calibri"/>
      </rPr>
      <t>OBIN_CDR_003 (Si/No)</t>
    </r>
  </si>
  <si>
    <r>
      <rPr>
        <b/>
        <sz val="10"/>
        <color indexed="8"/>
        <rFont val="Calibri"/>
      </rPr>
      <t>OBIN_CDR_005</t>
    </r>
    <r>
      <rPr>
        <sz val="10"/>
        <color indexed="8"/>
        <rFont val="Calibri"/>
      </rPr>
      <t xml:space="preserve"> (Si/No)</t>
    </r>
  </si>
  <si>
    <r>
      <rPr>
        <b/>
        <sz val="10"/>
        <color indexed="8"/>
        <rFont val="Calibri"/>
      </rPr>
      <t>OBIN_CDR_006 %</t>
    </r>
  </si>
  <si>
    <t>PROCEDIMIENTO DE CREACIÓN Y RENOVACIÓN DE LAS CCT (PRCCT). (PR/SO009)</t>
  </si>
  <si>
    <r>
      <rPr>
        <b/>
        <sz val="12"/>
        <color indexed="8"/>
        <rFont val="Calibri"/>
      </rPr>
      <t>OBIN_CCT_001</t>
    </r>
    <r>
      <rPr>
        <sz val="12"/>
        <color theme="1"/>
        <rFont val="Calibri"/>
        <family val="2"/>
        <charset val="129"/>
        <scheme val="minor"/>
      </rPr>
      <t>: Actualización de la hoja de control de miembros de las CCTs. ¿Se mantiene actualizada la Hoja de Control de Miembros de CCT? Si/No</t>
    </r>
  </si>
  <si>
    <t>OBIN_CCT_002</t>
  </si>
  <si>
    <r>
      <rPr>
        <b/>
        <sz val="12"/>
        <color indexed="8"/>
        <rFont val="Calibri"/>
      </rPr>
      <t>OBIN_CCT_002</t>
    </r>
    <r>
      <rPr>
        <sz val="12"/>
        <color theme="1"/>
        <rFont val="Calibri"/>
        <family val="2"/>
        <charset val="129"/>
        <scheme val="minor"/>
      </rPr>
      <t>: Tasa de miembros que forman parte de las CCTs. ¿Están conformadas las CCT con el número máximo de representantes posible? Si/No/¿Por qué?</t>
    </r>
  </si>
  <si>
    <t>OBIN_CCT_001 (SI/NO)</t>
  </si>
  <si>
    <t xml:space="preserve">NO </t>
  </si>
  <si>
    <t>NO, Porque falta:</t>
  </si>
  <si>
    <t xml:space="preserve"> 2 estudiantes y el PAS</t>
  </si>
  <si>
    <t>Renovar dos estudiantes y el PAS</t>
  </si>
  <si>
    <t>1 estudiante</t>
  </si>
  <si>
    <t>Máster Univ. en Ingeniería Química</t>
  </si>
  <si>
    <t>Máster Univ. en Formación del Profesorado en Enseñanza Secundaria</t>
  </si>
  <si>
    <t>El PAS</t>
  </si>
  <si>
    <t>Renovación del PAS</t>
  </si>
  <si>
    <t xml:space="preserve"> 1 profesor, 2 estudiantes y el PAS</t>
  </si>
  <si>
    <t xml:space="preserve"> 1 estudiante y el PAS y la renovación de 1 estudiante</t>
  </si>
  <si>
    <t xml:space="preserve"> 2 estudiantes y la renovación del PAS</t>
  </si>
  <si>
    <t>El PAS y Renovar 1 estudiante</t>
  </si>
  <si>
    <t xml:space="preserve">El PAS y Renovar dos estudiantes  </t>
  </si>
  <si>
    <t>PROCESO DE DISEÑO Y APROBACIÓN DE LOS PROGRAMAS FORMATIVOS (PDAPF). (P/CL001)</t>
  </si>
  <si>
    <t xml:space="preserve">Verificación de títulos (FC). </t>
  </si>
  <si>
    <t>nº informes  verificación  ANECA</t>
  </si>
  <si>
    <t>nº informes  verificación  ANECA positivos</t>
  </si>
  <si>
    <t>nº  títulos  solicitud autorización Comunidad Autónoma</t>
  </si>
  <si>
    <t>nº  títulos  autorizados Comunidad Autónoma</t>
  </si>
  <si>
    <t>MÁSTER U. EN CONTAMINACIÓN AMBIENTAL</t>
  </si>
  <si>
    <t>Aceptadas</t>
  </si>
  <si>
    <t>nº solicitudes modificaciones memoria verificación</t>
  </si>
  <si>
    <r>
      <rPr>
        <b/>
        <sz val="12"/>
        <color indexed="8"/>
        <rFont val="Calibri"/>
      </rPr>
      <t>OBIN_PDAPF_001:</t>
    </r>
    <r>
      <rPr>
        <sz val="12"/>
        <color theme="1"/>
        <rFont val="Calibri"/>
        <family val="2"/>
        <charset val="129"/>
        <scheme val="minor"/>
      </rPr>
      <t xml:space="preserve"> </t>
    </r>
    <r>
      <rPr>
        <sz val="10"/>
        <color indexed="8"/>
        <rFont val="Calibri"/>
      </rPr>
      <t>Solicitudes de verificación de nuevos títulos. Número de solicitudes de verificación de nuevos títulos (enviada la solicitud de verificación a la ANECA)</t>
    </r>
  </si>
  <si>
    <r>
      <rPr>
        <b/>
        <sz val="12"/>
        <color indexed="8"/>
        <rFont val="Calibri"/>
      </rPr>
      <t>OBIN_PDAPF_002:</t>
    </r>
    <r>
      <rPr>
        <sz val="12"/>
        <color theme="1"/>
        <rFont val="Calibri"/>
        <family val="2"/>
        <charset val="129"/>
        <scheme val="minor"/>
      </rPr>
      <t xml:space="preserve"> </t>
    </r>
    <r>
      <rPr>
        <sz val="10"/>
        <color indexed="8"/>
        <rFont val="Calibri"/>
      </rPr>
      <t>Tasa de informes de verificación favorables. Relación entre el número de informes de verificación favorables y el número de informes finales de verificación emitidos por ANECA.</t>
    </r>
  </si>
  <si>
    <r>
      <rPr>
        <b/>
        <sz val="12"/>
        <color indexed="8"/>
        <rFont val="Calibri"/>
      </rPr>
      <t>OBIN_PDAPF_003:</t>
    </r>
    <r>
      <rPr>
        <sz val="12"/>
        <color theme="1"/>
        <rFont val="Calibri"/>
        <family val="2"/>
        <charset val="129"/>
        <scheme val="minor"/>
      </rPr>
      <t xml:space="preserve"> </t>
    </r>
    <r>
      <rPr>
        <sz val="10"/>
        <color indexed="8"/>
        <rFont val="Calibri"/>
      </rPr>
      <t>Tasa de títulos autorizados por la Comunidad Autónoma. Relación entre el número de títulos autorizados por la Comunidad Autónoma y el número de títulos para los que se solicita autorización.</t>
    </r>
  </si>
  <si>
    <r>
      <rPr>
        <b/>
        <sz val="12"/>
        <color indexed="8"/>
        <rFont val="Calibri"/>
      </rPr>
      <t>OBIN_PDAPF_004:</t>
    </r>
    <r>
      <rPr>
        <sz val="12"/>
        <color theme="1"/>
        <rFont val="Calibri"/>
        <family val="2"/>
        <charset val="129"/>
        <scheme val="minor"/>
      </rPr>
      <t xml:space="preserve"> </t>
    </r>
    <r>
      <rPr>
        <sz val="10"/>
        <color indexed="8"/>
        <rFont val="Calibri"/>
      </rPr>
      <t>Solicitud modificación del plan de estudios. Número de títulos para los que se solicita modificación del plan de estudios.</t>
    </r>
  </si>
  <si>
    <r>
      <rPr>
        <b/>
        <sz val="12"/>
        <color indexed="8"/>
        <rFont val="Calibri"/>
      </rPr>
      <t>OBIN_PDAPF_005:</t>
    </r>
    <r>
      <rPr>
        <sz val="12"/>
        <color theme="1"/>
        <rFont val="Calibri"/>
        <family val="2"/>
        <charset val="129"/>
        <scheme val="minor"/>
      </rPr>
      <t xml:space="preserve"> </t>
    </r>
    <r>
      <rPr>
        <sz val="10"/>
        <color indexed="8"/>
        <rFont val="Calibri"/>
      </rPr>
      <t xml:space="preserve">Tasa de aceptación de las modificaciones. Relación entre el número de informes finales de la ANECA favorables a las modificaciones propuestas y el número de informes finales que la ANECA emite acerca de propuestas de modificación del plan de estudios. </t>
    </r>
  </si>
  <si>
    <t>OBIN_PDAPF_001</t>
  </si>
  <si>
    <t>OBIN_PDAPF_002 (%)</t>
  </si>
  <si>
    <t>OBIN_PDAPF_003 (%)</t>
  </si>
  <si>
    <t>OBIN_PDAPF_004</t>
  </si>
  <si>
    <t>OBIN_PDAPF_005</t>
  </si>
  <si>
    <t>Resultados académicos (UTEC_FC)</t>
  </si>
  <si>
    <r>
      <rPr>
        <b/>
        <sz val="12"/>
        <color indexed="8"/>
        <rFont val="Calibri"/>
      </rPr>
      <t>OBIN_RA003:</t>
    </r>
    <r>
      <rPr>
        <sz val="12"/>
        <color theme="1"/>
        <rFont val="Calibri"/>
        <family val="2"/>
        <charset val="129"/>
        <scheme val="minor"/>
      </rPr>
      <t xml:space="preserve"> Tasa de éxito. Relación porcentual entre el número total de créditos aprobados (excluidos adaptados, reconocidos o convalidados) durante el curso académico bajo estudio por los estudiantes en un plan de estudio y el número total de créditos presentados. Se calculará al finalizar el curso académico contando los créditos una sola vez aunque se haya presentado a más de una convocatoria en ese mismo curso. No se consideran aquellos créditos de asignaturas cursadas con becas internacionales.</t>
    </r>
  </si>
  <si>
    <r>
      <rPr>
        <b/>
        <sz val="12"/>
        <color indexed="8"/>
        <rFont val="Calibri"/>
      </rPr>
      <t>OBIN_RA002:</t>
    </r>
    <r>
      <rPr>
        <sz val="12"/>
        <color theme="1"/>
        <rFont val="Calibri"/>
        <family val="2"/>
        <charset val="129"/>
        <scheme val="minor"/>
      </rPr>
      <t xml:space="preserve"> Tasa de rendimiento. Relación porcentual entre el número total de créditos aprobados (excluidos adaptados, reconocidos o convalidados) durante el curso académico bajo estudio por los estudiantes en un plan de estudio y el número total de créditos matriculados. No se consideran aquellos créditos de asignaturas cursadas con becas internacionales. </t>
    </r>
  </si>
  <si>
    <r>
      <rPr>
        <b/>
        <sz val="12"/>
        <color indexed="8"/>
        <rFont val="Calibri"/>
      </rPr>
      <t xml:space="preserve">OBIN_RA009: </t>
    </r>
    <r>
      <rPr>
        <sz val="12"/>
        <color theme="1"/>
        <rFont val="Calibri"/>
        <family val="2"/>
        <charset val="129"/>
        <scheme val="minor"/>
      </rPr>
      <t xml:space="preserve">Tasa de abandono por año. Porcentaje de estudiantes de una cohorte de nuevo ingreso en el curso X, matriculados en un plan de estudios, que sin haberse graduado en ese título no se han matriculado en él durante dos cursos seguidos. En el caso de máster en lugar de considerar dos cursos seguidos sin matriculación se considerará sólo un curso. </t>
    </r>
  </si>
  <si>
    <r>
      <rPr>
        <b/>
        <sz val="12"/>
        <color indexed="8"/>
        <rFont val="Calibri"/>
      </rPr>
      <t>OBIN_RA010:</t>
    </r>
    <r>
      <rPr>
        <sz val="12"/>
        <color theme="1"/>
        <rFont val="Calibri"/>
        <family val="2"/>
        <charset val="129"/>
        <scheme val="minor"/>
      </rPr>
      <t xml:space="preserve"> Nota media de los estudiantes graduados.   Calificación media en escala 0-10 y 1-4 del conjunto de estudiantes titulados en cada plan de estudios.</t>
    </r>
  </si>
  <si>
    <t>UEx</t>
  </si>
  <si>
    <t>Satisfacción de los usuarios (UTEC_FC)</t>
  </si>
  <si>
    <r>
      <rPr>
        <b/>
        <sz val="12"/>
        <color indexed="8"/>
        <rFont val="Calibri"/>
      </rPr>
      <t>OBIN_SU001:</t>
    </r>
    <r>
      <rPr>
        <sz val="12"/>
        <color theme="1"/>
        <rFont val="Calibri"/>
        <family val="2"/>
        <charset val="129"/>
        <scheme val="minor"/>
      </rPr>
      <t xml:space="preserve"> Satisfacción de los estudiantes con la actuación docente. Media de satisfacción percibida por los estudiantes en cuanto a la actuación docente del profesorado de la Universidad de Extremadura.Para su cálculo se utilizan encuestas de opinión.</t>
    </r>
  </si>
  <si>
    <r>
      <rPr>
        <b/>
        <sz val="12"/>
        <color indexed="8"/>
        <rFont val="Calibri"/>
      </rPr>
      <t>OBIN_SU002:</t>
    </r>
    <r>
      <rPr>
        <sz val="12"/>
        <color theme="1"/>
        <rFont val="Calibri"/>
        <family val="2"/>
        <charset val="129"/>
        <scheme val="minor"/>
      </rPr>
      <t xml:space="preserve"> Satisfacción de los estudiantes con las obligaciones docentes. Media de satisfacción percibida por los estudiantes en cuanto al cumplimiento de las obligaciones docentes del profesorado de la Universidad de Extremadura. Para su cálculo se utilizan encuestas de opinión. A partir del curso 2010-11 el valor del indicador pasó de una escala de 0 – 10 a una de 0 – 100.</t>
    </r>
  </si>
  <si>
    <r>
      <rPr>
        <b/>
        <sz val="12"/>
        <color indexed="8"/>
        <rFont val="Calibri"/>
      </rPr>
      <t>OBIN_SU003:</t>
    </r>
    <r>
      <rPr>
        <sz val="12"/>
        <color theme="1"/>
        <rFont val="Calibri"/>
        <family val="2"/>
        <charset val="129"/>
        <scheme val="minor"/>
      </rPr>
      <t xml:space="preserve"> Satisfacción de los egresados con la titulación. Media de satisfacción percibida por los egresados en cuanto a la titulación cursada, una vez transcurridos tres cursos académicos desde que finalizaron los estudios. Para su cálculo se utilizan encuestas de opinión.</t>
    </r>
  </si>
  <si>
    <r>
      <rPr>
        <b/>
        <sz val="12"/>
        <color indexed="8"/>
        <rFont val="Calibri"/>
      </rPr>
      <t>OBIN_SU004:</t>
    </r>
    <r>
      <rPr>
        <sz val="12"/>
        <color theme="1"/>
        <rFont val="Calibri"/>
        <family val="2"/>
        <charset val="129"/>
        <scheme val="minor"/>
      </rPr>
      <t xml:space="preserve"> Satisfacción de los estudiantes con la titulación. Media de satisfacción percibida por los estudiantes de último curso de la titulación. Para su cálculo se utilizan encuestas de opinión.</t>
    </r>
  </si>
  <si>
    <r>
      <rPr>
        <b/>
        <sz val="12"/>
        <color indexed="8"/>
        <rFont val="Calibri"/>
      </rPr>
      <t xml:space="preserve">OBIN_SU005: </t>
    </r>
    <r>
      <rPr>
        <sz val="12"/>
        <color theme="1"/>
        <rFont val="Calibri"/>
        <family val="2"/>
        <charset val="129"/>
        <scheme val="minor"/>
      </rPr>
      <t>Satisfacción del PDI con la titulación. Media de satisfacción percibida por el PDI que imparte docencia en la titulación. Para su cálculo se utilizan encuestas de opinión.</t>
    </r>
  </si>
  <si>
    <r>
      <rPr>
        <b/>
        <sz val="12"/>
        <color indexed="8"/>
        <rFont val="Calibri"/>
      </rPr>
      <t>OBIN_SU006</t>
    </r>
    <r>
      <rPr>
        <sz val="12"/>
        <color theme="1"/>
        <rFont val="Calibri"/>
        <family val="2"/>
        <charset val="129"/>
        <scheme val="minor"/>
      </rPr>
      <t>: Satisfacción del PAS con la gestión de las titulaciones del centro. Media de satisfacción percibida por el PAS del Centro, dentro del marco de la Encuesta de Satisfacción General con la Titulación. Para su cálculo se utilizan encuestas de opinión.</t>
    </r>
  </si>
  <si>
    <t>PROCESO DE CAPTACIÓN DE ESTUDIANTES (PCE). (P/CL002)</t>
  </si>
  <si>
    <t>Demanda universitaria (UTEC_FC)</t>
  </si>
  <si>
    <t>PROCESO DE MOVILIDAD DE ESTUDIANTES (PME). (P/CL003)</t>
  </si>
  <si>
    <t xml:space="preserve">PROCEDIMIENTO DE SUSPENSIÓN DE LAS ENSEÑANZAS (PSE). (PR/CL001). </t>
  </si>
  <si>
    <r>
      <rPr>
        <b/>
        <sz val="12"/>
        <color indexed="8"/>
        <rFont val="Calibri"/>
      </rPr>
      <t>OBIN_SE001:</t>
    </r>
    <r>
      <rPr>
        <sz val="12"/>
        <color theme="1"/>
        <rFont val="Calibri"/>
        <family val="2"/>
        <charset val="129"/>
        <scheme val="minor"/>
      </rPr>
      <t xml:space="preserve"> Estudiantes matriculados en la titulación en extinción. número de estudiantes afectados por el procedimiento matriculados en las titulaciones en extinción de la Facultad de Ciencias en cada curso académico</t>
    </r>
  </si>
  <si>
    <r>
      <rPr>
        <b/>
        <sz val="12"/>
        <color indexed="8"/>
        <rFont val="Calibri"/>
      </rPr>
      <t>OBIN_SE002:</t>
    </r>
    <r>
      <rPr>
        <sz val="12"/>
        <color theme="1"/>
        <rFont val="Calibri"/>
        <family val="2"/>
        <charset val="129"/>
        <scheme val="minor"/>
      </rPr>
      <t xml:space="preserve"> Estudiantes que se adaptan al Grado. número de estudiantes afectados por el procedimiento que han solicitado adaptación a los correspondientes Grados que sustituyen a las titulaciones en extinción durante cada curso académico.</t>
    </r>
  </si>
  <si>
    <r>
      <rPr>
        <b/>
        <sz val="12"/>
        <color indexed="8"/>
        <rFont val="Calibri"/>
      </rPr>
      <t>OBIN_SE003:</t>
    </r>
    <r>
      <rPr>
        <sz val="12"/>
        <color theme="1"/>
        <rFont val="Calibri"/>
        <family val="2"/>
        <charset val="129"/>
        <scheme val="minor"/>
      </rPr>
      <t xml:space="preserve"> Tasa de adaptación al Grado. Relación entre el número de estudiantes afectados por el procedimiento que han solicitado adaptación a los correspondientes Grados que sustituyen a las titulaciones en extinción, respecto del total de estudiantes afectados, durante cada curso académico.</t>
    </r>
  </si>
  <si>
    <t>PROCESO DE GESTIÓN DE QUEJAS, SUGERENCIAS Y FELICITACIONES (PQSF). (P/SO004)</t>
  </si>
  <si>
    <t>Quejas</t>
  </si>
  <si>
    <t>Sugerencias</t>
  </si>
  <si>
    <t>Felicitaciones</t>
  </si>
  <si>
    <t>OBIN_QSF001: Tasa de quejas relacionadas con el PAS del Centro. Relación entre el número de quejas relacionadas con el Personal de Administración y Servicios del Centro y el número total de quejas.</t>
  </si>
  <si>
    <t>OBIN_QSF003: Tasa de quejas relacionadas con el profesorado del Centro. Relación entre el número de quejas relacionadas con el profesorado que imparte docencia en el Centro y el número total de quejas.</t>
  </si>
  <si>
    <t>OBIN_QSF004: Tasa de quejas relacionadas con los estudiantes del Centro. Relación entre el número de quejas relacionadas con los estudiantes del Centro y el número total de quejas.</t>
  </si>
  <si>
    <t>OBIN_QSF005: Tasa de sugerencias relacionadas con el PAS del Centro. Relación entre el número de sugerencias relacionadas con el Personal de Administración y Servicios del Centro y el número total de sugerencias.</t>
  </si>
  <si>
    <t>OBIN_QSF007: Tasa de sugerencias relacionadas con el profesorado del Centro. Relación entre el número de sugerencias relacionadas con el profesorado que imparte docencia en el Centro y el número total de sugerencias.</t>
  </si>
  <si>
    <t>OBIN_QSF008:  Tasa de sugerencias relacionadas con los estudiantes del Centro. Relación entre el número de sugerencias relacionadas con los estudiantes del Centro y el número total de sugerencias.</t>
  </si>
  <si>
    <t>OBIN_QSF009: Tasa de felicitaciones relacionadas con el PAS del Centro. Relación entre el número de felicitaciones relacionadas con el Personal de Administración y Servicios del Centro y el número total de felicitaciones.</t>
  </si>
  <si>
    <t>OBIN_QSF011: Tasa de felicitaciones relacionadas con el profesorado del Centro. Relación entre el número de felicitaciones relacionadas con el profesorado que imparte docencia en el Centro y el número total de felicitaciones.</t>
  </si>
  <si>
    <t>OBIN_QSF012:  Tasa de felicitaciones relacionadas con los estudiantes del Centro. Relación entre el número de felicitaciones relacionadas con los estudiantes del Centro y el número total de felicitaciones.</t>
  </si>
  <si>
    <t>PROCEDIMIENTO DE INSERCIÓN LABORAL . (PR/SO001)</t>
  </si>
  <si>
    <r>
      <rPr>
        <b/>
        <sz val="12"/>
        <color indexed="8"/>
        <rFont val="Calibri"/>
      </rPr>
      <t>OBIN_IL-001:</t>
    </r>
    <r>
      <rPr>
        <sz val="12"/>
        <color theme="1"/>
        <rFont val="Calibri"/>
        <family val="2"/>
        <charset val="129"/>
        <scheme val="minor"/>
      </rPr>
      <t xml:space="preserve"> Tasa de inserción laboral. Porcentaje de egresados que están trabajando, una vez transcurridos tres cursos académicos desde que finalizaron los estudios. Para su cálculo se utilizan encuestas de opinión.</t>
    </r>
  </si>
  <si>
    <r>
      <rPr>
        <b/>
        <sz val="12"/>
        <color indexed="8"/>
        <rFont val="Calibri"/>
      </rPr>
      <t>OBIN_IL-002</t>
    </r>
    <r>
      <rPr>
        <sz val="12"/>
        <color theme="1"/>
        <rFont val="Calibri"/>
        <family val="2"/>
        <charset val="129"/>
        <scheme val="minor"/>
      </rPr>
      <t>: Tasa de egresados que han trabajado alguna vez. Porcentaje de egresados que han trabajado alguna vez durante los tres cursos académicos posteriores a finalizar sus estudios. Para su cálculo se utilizan encuestas de opinión.</t>
    </r>
  </si>
  <si>
    <t>Elegir la opción deseada:</t>
  </si>
  <si>
    <t>PROCESOS Y PROCEDIMIENTOS DE GESTIÓN PROPIA (FACULTAD DE CIENCIAS)</t>
  </si>
  <si>
    <t>PROCESOS Y PROCEDIMIENTOS DE GESTIÓN CENTRALIZADA  (UEX)</t>
  </si>
  <si>
    <t>PROCESOS/PROCEDIMIENTOS ESTRATÉGICOS</t>
  </si>
  <si>
    <t>P_ES004_PPOC- Proceso de definición de políticas y objetivos de calidad</t>
  </si>
  <si>
    <t>P_ES001_PPPDI- Proceso de definición y  planificación de las políticas del PDI</t>
  </si>
  <si>
    <t>P_ES005_PAR- Proceso de análisis de resultados</t>
  </si>
  <si>
    <t>P_ES002_PEPDI- Proceso de evaluación del PDI</t>
  </si>
  <si>
    <t>P_ES006_PPIT- Proceso de publicación de información sobre titulaciones</t>
  </si>
  <si>
    <t>P_ES003_PPPAS- Proceso dedefinición y planificación de las políticas del PAS</t>
  </si>
  <si>
    <t>PR_ES001_PSIT- Procedimiento de seguimiento interno de las titulaciones</t>
  </si>
  <si>
    <t>PROCESOS/PROCEDIMIENTOS CLAVE</t>
  </si>
  <si>
    <t>P_CL009_PCOE- Proceso de coordinación de las enseñanzas</t>
  </si>
  <si>
    <t>P_CL001_PDAPF- Proceso de diseño y aprobación de los programas formativos</t>
  </si>
  <si>
    <t>P_CL010_POE- Proceso de orientación al estudiante</t>
  </si>
  <si>
    <t>P_CL002_PCE- Proceso de captación de estudiantes</t>
  </si>
  <si>
    <t>P_CL011_PPE- Proceso de gestión de prácticas externas</t>
  </si>
  <si>
    <t>P_CL003_PME- Proceso de movilidad de estudiantes</t>
  </si>
  <si>
    <t>P_CL012_ PRE- Proceso de reclamaciones a la evaluación</t>
  </si>
  <si>
    <t>P_CL004_ PFPDI- Proceso de formación del PDI</t>
  </si>
  <si>
    <t>PR_CL002-PTFT_ Procedimiento de gestión de trabajos fin de titulación</t>
  </si>
  <si>
    <t>P_CL005_PFPAS- Proceso de formación del PAS</t>
  </si>
  <si>
    <t>PR_CL003_PRC- Procedimiento de reconocimiento de créditos</t>
  </si>
  <si>
    <t>P_CL006_POP- Proceso de gestión de la orientación profesional</t>
  </si>
  <si>
    <t>P_CL008_ PFC- Proceso de formación continua</t>
  </si>
  <si>
    <t>PR_CL001-PSE_ Procedimiento de suspensión de las enseñanzas</t>
  </si>
  <si>
    <t>PROCESOS/PROCEDIMIENTOS SOPORTE</t>
  </si>
  <si>
    <t>P_SO005_PRMSC- Proceso de gestión de los recursos materiales y servicios propios del Centro</t>
  </si>
  <si>
    <t>P_SO001_PSP- Proceso de garantía interna del Servicio de Prevención</t>
  </si>
  <si>
    <t>PR_SO005_PREMEC- Procedimiento de elaboración de memorias de calidad</t>
  </si>
  <si>
    <t>P_SO002_PSIAA- Proceso de gestión deL Servicio de Información y Atención Administrativa</t>
  </si>
  <si>
    <t>PR_SO007-PEPDIC- Procedimiento de evaluación el PDI - Centro</t>
  </si>
  <si>
    <t>P_SO004_PQSF- Proceso de gestión de quejas, sugerencias y felicitaciones</t>
  </si>
  <si>
    <t>PR_SO008-PCDR- Procedimiento de control de la documentación y registro del SGIC</t>
  </si>
  <si>
    <t>PR_SO001_PRIL- Procedimiento de inserción laboral</t>
  </si>
  <si>
    <t>PR_SO009-PCDR- Procedimiento de creación y renovación de las CCT</t>
  </si>
  <si>
    <t>Volver al indice</t>
  </si>
  <si>
    <t>CURSO        2013-14</t>
  </si>
  <si>
    <t>CURSO           2011-12         Nºestudiantes participantes Prácticas Externas</t>
  </si>
  <si>
    <t>CURSO           2013-14         Nºestudiantes participantes Prácticas Externas</t>
  </si>
  <si>
    <t>CURSO           2014-15         Nºestudiantes participantes Prácticas Externas</t>
  </si>
  <si>
    <t>CURSO           2012-13         Nºestudiantes participantes Prácticas Externas</t>
  </si>
  <si>
    <t>CURSO 2014-15*</t>
  </si>
  <si>
    <t>*No se pasarón encuestas</t>
  </si>
  <si>
    <t>nº solicitudes (asignaturas, materia o módulo)     TOTAL</t>
  </si>
  <si>
    <t xml:space="preserve">nº solicitudes (asignaturas, materia o módulo) DIRECTO ACEPTADAS </t>
  </si>
  <si>
    <t xml:space="preserve">nº solicitudes (asignaturas, materia o módulo)           DIRECTO  DENEGADAS     </t>
  </si>
  <si>
    <t>nº solicitudes (asignaturas, materia o módulo)           NO DIRECTO ACEPTADAS</t>
  </si>
  <si>
    <t xml:space="preserve">nº solicitudes (asignaturas, materia o módulo)           NO DIRECTO    DENEGADAS    </t>
  </si>
  <si>
    <t>OBIN_PRC_005 (meses)</t>
  </si>
  <si>
    <t>OBIN_PRC_004 (% )</t>
  </si>
  <si>
    <t>curso 2014/15 (datos)</t>
  </si>
  <si>
    <t>PR_CL004_PEHYC_ Procedimiento de elaboración y aprobación de horarios de clase y calendarios de exámenes</t>
  </si>
  <si>
    <t>2 prof. Pendientes de evaluar</t>
  </si>
  <si>
    <t>CURSO           2014-15         Nº Estudiantes total</t>
  </si>
  <si>
    <t>CURSO           2014-15         Nºestudiantes solicitantes Prácticas Externas</t>
  </si>
  <si>
    <t>CURSO              2014-15         Nºestudiantes elaboran satisfactoriamente  Prácticas Externas</t>
  </si>
  <si>
    <t>OBIN_PE_002 (%)</t>
  </si>
  <si>
    <t>OBIN_PE_003 (%)</t>
  </si>
  <si>
    <t>OBIN_PE_002 (%) por titulación</t>
  </si>
  <si>
    <t>Enero</t>
  </si>
  <si>
    <t>Junio</t>
  </si>
  <si>
    <t>Julio</t>
  </si>
  <si>
    <t>Grado en Ingeniería Química Industrial</t>
  </si>
  <si>
    <t>Comentarios curso 2014-2015:</t>
  </si>
  <si>
    <t>En el OBIN_PAT_002 se consideran la totalidad de los estudiantes de las titulaciones participantes en el programa ya que a todos ellos les fue asignado un tutor el año en que comenzaron sus estudios en la  Facultad de Ciencias, tutor al que pueden acudir durante todo el tiempo que duren sus estudios .        OBIN_PAT_003: Nótese que de curso en curso el número de tutores puede sufrir variaciones. Tan solo estamos considerando aquellos tutores a los que se les asigna ese curso estudiantes de nuevo ingreso aunque pudiera ser profesores que desaparecen ese año del listado continuen participando en el PAT con alumnos de cursos superiores. Este hecho no se tiene en cuenta en el cálculo del indicador.</t>
  </si>
  <si>
    <t xml:space="preserve"> 1 estudiante </t>
  </si>
  <si>
    <t xml:space="preserve"> 2 estudiantes y el PAS*</t>
  </si>
  <si>
    <t>* No hubo estudiantes en el curso 13/14 porque estos titulos se han implantado en el curso 14/15.</t>
  </si>
  <si>
    <t xml:space="preserve"> 1 profesor, 2 estudiantes y el PAS *</t>
  </si>
  <si>
    <t>OBIN_DU009</t>
  </si>
  <si>
    <t>OBIN_DU0016</t>
  </si>
  <si>
    <t>OBIN_DU010</t>
  </si>
  <si>
    <t>OBIN_DU007</t>
  </si>
  <si>
    <t>OBIN_DU008</t>
  </si>
  <si>
    <t>Máster Universitario en Contaminación Ambiental: Prevención, vigilancia y corrección</t>
  </si>
  <si>
    <t>--</t>
  </si>
  <si>
    <t>Máster Universitario en Biotecnología Avanzada</t>
  </si>
  <si>
    <t>Máster Universitario en Formación del Profesorado en Educación Secundaria</t>
  </si>
  <si>
    <t>Máster Universitario en Ingeniería Química</t>
  </si>
  <si>
    <t>Máster Universitario en Investigación en Ciencias</t>
  </si>
  <si>
    <t>Máster Universitario en Química Sostenible</t>
  </si>
  <si>
    <t>Máster Universitario en Química Teórica y Modelización Computacional</t>
  </si>
  <si>
    <t>Grado en Ingeniería Química</t>
  </si>
  <si>
    <t>Facultad de Ciencias-Másteres</t>
  </si>
  <si>
    <t>Facultad de Ciencias-Grados</t>
  </si>
  <si>
    <t>Titulación (Grado + Licenciatura o Ingeniería)</t>
  </si>
  <si>
    <t>Biotecnología</t>
  </si>
  <si>
    <t>Estadística</t>
  </si>
  <si>
    <t>*</t>
  </si>
  <si>
    <t>Física</t>
  </si>
  <si>
    <t>Matemáticas</t>
  </si>
  <si>
    <t>Total Facultad de Ciencias</t>
  </si>
  <si>
    <r>
      <rPr>
        <b/>
        <sz val="12"/>
        <color theme="1"/>
        <rFont val="Calibri"/>
        <family val="2"/>
        <scheme val="minor"/>
      </rPr>
      <t>OBIN_PCOE_002:</t>
    </r>
    <r>
      <rPr>
        <sz val="12"/>
        <color theme="1"/>
        <rFont val="Calibri"/>
        <family val="2"/>
        <charset val="129"/>
        <scheme val="minor"/>
      </rPr>
      <t xml:space="preserve"> Tasa de planes docentes entregados al Centro en segunda instancia. Relación entre el número de planes docentes aprobados por los Departamentos y entregados al Centro sobre el total de las asignaturas que el Departamento tiene docencia en la Facultad de Ciencias, que obtuvieron informes favorables por las CCTs antes del plazo de matriculación.</t>
    </r>
  </si>
  <si>
    <r>
      <rPr>
        <b/>
        <sz val="12"/>
        <rFont val="Calibri"/>
        <scheme val="minor"/>
      </rPr>
      <t>OBIN_PCOE_003:</t>
    </r>
    <r>
      <rPr>
        <sz val="12"/>
        <rFont val="Calibri"/>
        <scheme val="minor"/>
      </rPr>
      <t xml:space="preserve"> Tasa de planes docentes entregados al Centro. Relación entre el número de planes docentes aprobados por los Departamentos y entregados al Centro antes del periodo de matrícula y el número total de asignaturas de la titulación. </t>
    </r>
  </si>
  <si>
    <r>
      <rPr>
        <b/>
        <sz val="12"/>
        <color theme="1"/>
        <rFont val="Calibri"/>
        <family val="2"/>
        <scheme val="minor"/>
      </rPr>
      <t>OBIN_PCOE_004:</t>
    </r>
    <r>
      <rPr>
        <sz val="12"/>
        <color theme="1"/>
        <rFont val="Calibri"/>
        <family val="2"/>
        <charset val="129"/>
        <scheme val="minor"/>
      </rPr>
      <t xml:space="preserve">  Tasa de planes docentes informados favorablemente por las CCTs. Relación entre el número de planes docentes aprobados por los Departamentos , entregados al Centro e informados favorablemente por las CCTs antes del periodo de matrícula y el número total de asignaturas de la titulación. </t>
    </r>
  </si>
  <si>
    <r>
      <rPr>
        <b/>
        <sz val="12"/>
        <color theme="1"/>
        <rFont val="Calibri"/>
        <family val="2"/>
        <scheme val="minor"/>
      </rPr>
      <t>OBIN_PCOE_005:</t>
    </r>
    <r>
      <rPr>
        <sz val="12"/>
        <color theme="1"/>
        <rFont val="Calibri"/>
        <family val="2"/>
        <charset val="129"/>
        <scheme val="minor"/>
      </rPr>
      <t xml:space="preserve">  Tasa de planes docentes publicados en la Web del Centro. Relación entre el número de planes docentes aprobados por los Departamentos , entregados al Centro y publicados en la Web del Centro antes del periodo de matrícula y el número total de asignaturas de la titulación. </t>
    </r>
  </si>
  <si>
    <r>
      <rPr>
        <b/>
        <sz val="12"/>
        <color theme="1"/>
        <rFont val="Calibri"/>
        <family val="2"/>
        <scheme val="minor"/>
      </rPr>
      <t xml:space="preserve">OBIN_PCOE_006: </t>
    </r>
    <r>
      <rPr>
        <sz val="12"/>
        <color theme="1"/>
        <rFont val="Calibri"/>
        <family val="2"/>
        <charset val="129"/>
        <scheme val="minor"/>
      </rPr>
      <t xml:space="preserve"> Tasa de agendas docentes informadas favorablemente por las CCTs. Relación entre el número de agendas docentes informadas favorablemente por las CCTs y el número total de asignaturas de la titulación.</t>
    </r>
  </si>
  <si>
    <r>
      <rPr>
        <b/>
        <sz val="12"/>
        <color theme="1"/>
        <rFont val="Calibri"/>
        <family val="2"/>
        <scheme val="minor"/>
      </rPr>
      <t>OBIN_PCOE_007:</t>
    </r>
    <r>
      <rPr>
        <sz val="12"/>
        <color theme="1"/>
        <rFont val="Calibri"/>
        <family val="2"/>
        <charset val="129"/>
        <scheme val="minor"/>
      </rPr>
      <t xml:space="preserve">  Tasa de agendas docentes publicados en la Web del Centro. Relación entre el número de agendas docentes publicadas en la Web del Centro y el número total de asignaturas de la titulación.</t>
    </r>
  </si>
  <si>
    <r>
      <rPr>
        <b/>
        <sz val="12"/>
        <color theme="1"/>
        <rFont val="Calibri"/>
        <family val="2"/>
        <scheme val="minor"/>
      </rPr>
      <t>OBIN_PCOE_001:</t>
    </r>
    <r>
      <rPr>
        <sz val="12"/>
        <color theme="1"/>
        <rFont val="Calibri"/>
        <family val="2"/>
        <charset val="129"/>
        <scheme val="minor"/>
      </rPr>
      <t xml:space="preserve">  Tasa de planes docentes entregados al Centro en primera instancia. Relación entre el número de planes docentes aprobados por los Departamentos y entregados al Centro sobre el total de las asignaturas que el Departamento tiene docencia en la Facultad de Ciencias, que obtuvieron informes favorables por las CCTs en primera instancia.</t>
    </r>
  </si>
  <si>
    <t>Facultad de Ciencias</t>
  </si>
  <si>
    <t>GRADO EN CIENCIAS AMBIENTALES</t>
  </si>
  <si>
    <t>GRADO EN INGENIERÍA QUÍMICA</t>
  </si>
  <si>
    <t>2015-16</t>
  </si>
  <si>
    <t>2014-15</t>
  </si>
  <si>
    <t>2013-14</t>
  </si>
  <si>
    <t>Preinscritos en 1ª opción</t>
  </si>
  <si>
    <t>Plazas ofertadas</t>
  </si>
  <si>
    <t>2012-13</t>
  </si>
  <si>
    <t>2011-12</t>
  </si>
  <si>
    <t>2010-11</t>
  </si>
  <si>
    <t>2009-10</t>
  </si>
  <si>
    <t>MÁSTER U. EN CONTAMINACIÓN AMBIENTAL: PREVENCIÓN, VIGILANCIA Y CORRECCIÓN</t>
  </si>
  <si>
    <t>MÁSTER UNIVERSITARIO EN BIOTECNOLOGÍA AVANZADA</t>
  </si>
  <si>
    <t>MÁSTER UNIVERSITARIO EN FORMACIÓN DEL PROFESORADO EN EDUCACIÓN SECUNDARIA</t>
  </si>
  <si>
    <t>MÁSTER UNIVERSITARIO EN INGENIERÍA QUÍMICA</t>
  </si>
  <si>
    <t>MÁSTER UNIVERSITARIO EN INVESTIGACIÓN EN CIENCIAS</t>
  </si>
  <si>
    <t>MÁSTER UNIVERSITARIO EN QUÍMICA SOSTENIBLE</t>
  </si>
  <si>
    <t>MÁSTER UNIVERSITARIO EN QUÍMICA TEÓRICA Y MODELIZACIÓN COMPUTACIONAL</t>
  </si>
  <si>
    <t>Matriculados en 1ª opción</t>
  </si>
  <si>
    <t>Matriculados de nuevo ingreso</t>
  </si>
  <si>
    <t>Matriculados en 1er curso</t>
  </si>
  <si>
    <t>C. general</t>
  </si>
  <si>
    <t>C. mayores de 25 años</t>
  </si>
  <si>
    <t>C. mayores de 40 años</t>
  </si>
  <si>
    <t>C. mayores de 45 años</t>
  </si>
  <si>
    <t>C. titulados</t>
  </si>
  <si>
    <t>C. deportistas</t>
  </si>
  <si>
    <t>C. discapacitados</t>
  </si>
  <si>
    <t>GRADO EN BIOQUÍMICA</t>
  </si>
  <si>
    <t>2008-09</t>
  </si>
  <si>
    <t>DOBLE GRADO EN FÍSICA Y MATEMÁTICAS</t>
  </si>
  <si>
    <t>UNIVERSIDAD DE SEVILLA</t>
  </si>
  <si>
    <t>DOBLE GRADO EN FÍSICA/ MATEMÁTICAS</t>
  </si>
  <si>
    <t>UNIVERSIDAD DE VALLADOLID</t>
  </si>
  <si>
    <t>UNIVERSIDAD REY JUAN CARLOS</t>
  </si>
  <si>
    <t>DOBLE GRADO EN INGENIERIA INFORMÁTICA/ MATEMÁTICAS</t>
  </si>
  <si>
    <t>UNIVERSIDAD AUTONOMA DE MADRID</t>
  </si>
  <si>
    <t>UNIVERSIDAD COMPLUTENSE DE MADRID</t>
  </si>
  <si>
    <t>UNIVERSIDAD DE MURCIA</t>
  </si>
  <si>
    <t>DOBLE GRADO EN INGENIERIA INFORMÁTICA-MATEMÁTICAS</t>
  </si>
  <si>
    <t>DOBLE GRADO EN INGENIERÍA QUÍMICA E INGENIERÍA DE LA ENERGÍA</t>
  </si>
  <si>
    <t>DOBLE GRADO EN MATEMÁTICAS/ ESTADÍSTICA</t>
  </si>
  <si>
    <t>DOBLE GRADO EN MATEMÁTICAS/ INFORMÁTICA</t>
  </si>
  <si>
    <t>UNIVERSIDAD POLITÉCNICA DE MADRID</t>
  </si>
  <si>
    <t>DOBLE GRADO MATEMÁTICAS - FÍSICA</t>
  </si>
  <si>
    <t>DOBLE GRADO MATEMÁTICAS/ FÍSICA</t>
  </si>
  <si>
    <t>UNIVERSIDAD DE OVIEDO</t>
  </si>
  <si>
    <t>UNIVERSIDAD DE ALCALA</t>
  </si>
  <si>
    <t>UNIVERSIDAD DE CORDOBA</t>
  </si>
  <si>
    <t>UNIVERSIDAD DE GRANADA</t>
  </si>
  <si>
    <t>UNIVERSIDAD DE LEON</t>
  </si>
  <si>
    <t>UNIVERSIDAD DE MALAGA</t>
  </si>
  <si>
    <t>UNIVERSIDAD DE NAVARRA</t>
  </si>
  <si>
    <t>UNIVERSIDAD DE SALAMANCA</t>
  </si>
  <si>
    <t>UNIVERSITAT DE BARCELONA</t>
  </si>
  <si>
    <t>GRADO EN BIOLOGÍA SANITARIA</t>
  </si>
  <si>
    <t>GRADO EN BIOMEDICINA BÁSICA Y EXPERIMENTAL</t>
  </si>
  <si>
    <t>UNIVERSIDAD DE CASTILLA LA MANCHA</t>
  </si>
  <si>
    <t>UNIVERSITAT DE LES ILLES BALEARS</t>
  </si>
  <si>
    <t>GRADO EN BIOQUÍMICA Y CIENCIAS BIOMÉDICAS</t>
  </si>
  <si>
    <t>UNIVERSITAT DE VALÈNCIA</t>
  </si>
  <si>
    <t>UNIVERSIDAD DE CADIZ</t>
  </si>
  <si>
    <t>UNIVERSIDAD DE ZARAGOZA</t>
  </si>
  <si>
    <t>UNIVERSIDAD EUROPEA DE MADRID</t>
  </si>
  <si>
    <t>UNIVERSIDAD FRANCISCO DE VITORIA</t>
  </si>
  <si>
    <t>UNIVERSIDAD MIGUEL HERNANDEZ</t>
  </si>
  <si>
    <t>UNIVERSIDAD PABLO DE OLAVIDE</t>
  </si>
  <si>
    <t>UNIVERSIDAD POLITECNICA DE MADRID</t>
  </si>
  <si>
    <t>UNIVERSITAT DE LLEIDA</t>
  </si>
  <si>
    <t>UNIVERSITAT DE VALÈNCIA (Estudi General)</t>
  </si>
  <si>
    <t>UNIVERSITAT POLITÈCNICA DE VALÈNCIA</t>
  </si>
  <si>
    <t>UNIVERSIDAD DE ALFONSO X EL SABIO</t>
  </si>
  <si>
    <t>UNIVERSIDAD DE HUELVA</t>
  </si>
  <si>
    <t>UNIVERSIDAD NACIONAL DE EDUCACION A DISTANCIA (UNED)</t>
  </si>
  <si>
    <t>GRADO EN ESTADÍSTICA APLICADA</t>
  </si>
  <si>
    <t>GRADO EN ESTADÍSTICA Y EMPRESA</t>
  </si>
  <si>
    <t>UNIVERSIDAD CARLOS III</t>
  </si>
  <si>
    <t>UNIVERSIDAD DE SAN PABLO-CEU</t>
  </si>
  <si>
    <t>UNIVERSIDAD DE CANTABRIA</t>
  </si>
  <si>
    <t>GRADO EN MATEMÁTICAS E INFORMÁTICA</t>
  </si>
  <si>
    <t>GRADO EN MATEMÁTICAS Y ESTADÍSTICA</t>
  </si>
  <si>
    <t>INGENIERO QUÍMICO</t>
  </si>
  <si>
    <t>LICENCIADO EN BIOLOGÍA</t>
  </si>
  <si>
    <t>UNIVERSIDAD DE LA LAGUNA</t>
  </si>
  <si>
    <t>LICENCIADO EN BIOTECNOLOGÍA</t>
  </si>
  <si>
    <t>LICENCIADO EN CIENCIAS AMBIENTALES</t>
  </si>
  <si>
    <t>UNIVERSIDAD DE JAEN</t>
  </si>
  <si>
    <t>LICENCIADO EN FÍSICA</t>
  </si>
  <si>
    <t>LICENCIADO EN MATEMÁTICAS</t>
  </si>
  <si>
    <t>LICENCIADO EN QUÍMICA</t>
  </si>
  <si>
    <t>Total 2015-16</t>
  </si>
  <si>
    <t>Total 2014-15</t>
  </si>
  <si>
    <t>Total 2013-14</t>
  </si>
  <si>
    <t>Total 2012-13</t>
  </si>
  <si>
    <t>Total 2011-12</t>
  </si>
  <si>
    <t>Total 2010-11</t>
  </si>
  <si>
    <t>Total 2009-10</t>
  </si>
  <si>
    <t>Total 2008-09</t>
  </si>
  <si>
    <t>BADAJOZ</t>
  </si>
  <si>
    <t>CÁCERES</t>
  </si>
  <si>
    <t>Don Benito</t>
  </si>
  <si>
    <t>MÉRIDA</t>
  </si>
  <si>
    <t>PLASENCIA</t>
  </si>
  <si>
    <t>Villanueva de la Serena</t>
  </si>
  <si>
    <t>ZAFRA</t>
  </si>
  <si>
    <t>Badajoz (Empresariales)</t>
  </si>
  <si>
    <t>Cáceres (Derecho)</t>
  </si>
  <si>
    <t>Mérida (C. Universitario)</t>
  </si>
  <si>
    <t>Plasencia (C. Universit.)</t>
  </si>
  <si>
    <t>Zafra (Cristo d. Rosario)</t>
  </si>
  <si>
    <t>Zafra (Suárez Figueroa)</t>
  </si>
  <si>
    <t>2007-08</t>
  </si>
  <si>
    <t>2006-07</t>
  </si>
  <si>
    <t>Media</t>
  </si>
  <si>
    <t>Desv. Típica</t>
  </si>
  <si>
    <r>
      <t xml:space="preserve">Observaciones: </t>
    </r>
    <r>
      <rPr>
        <sz val="10"/>
        <color rgb="FFFF0000"/>
        <rFont val="Calibri"/>
        <family val="2"/>
        <scheme val="minor"/>
      </rPr>
      <t>En los cursos 2012-13 y 2014-15 no hubo evaluación</t>
    </r>
  </si>
  <si>
    <t>MÁSTER EN CONTAMINACIÓN AMBIENTAL: PREVENCIÓN, VIGILANCIA Y CORRECCIÓN</t>
  </si>
  <si>
    <t>Nº de abandonos</t>
  </si>
  <si>
    <t>Cohorte de alumnos de nuevo ingreso</t>
  </si>
  <si>
    <t>Créditos aprobados</t>
  </si>
  <si>
    <t>Créditos matriculados</t>
  </si>
  <si>
    <t>Créditos presentados</t>
  </si>
  <si>
    <t>Nº de alumnos graduados</t>
  </si>
  <si>
    <t>1 año</t>
  </si>
  <si>
    <t>2 años</t>
  </si>
  <si>
    <t>3 años</t>
  </si>
  <si>
    <t>4 años</t>
  </si>
  <si>
    <t>5 años</t>
  </si>
  <si>
    <t>6 años</t>
  </si>
  <si>
    <t>7 años</t>
  </si>
  <si>
    <t>8 años</t>
  </si>
  <si>
    <t>9 años</t>
  </si>
  <si>
    <t>&gt;=10 años</t>
  </si>
  <si>
    <t>Nº graduados</t>
  </si>
  <si>
    <t>Años</t>
  </si>
  <si>
    <t>Nº de graduados</t>
  </si>
  <si>
    <t>Nº de créditos requeridos</t>
  </si>
  <si>
    <t>Nº de créditos matriculados</t>
  </si>
  <si>
    <t>Tasa</t>
  </si>
  <si>
    <t>Nº de créditos aprobados</t>
  </si>
  <si>
    <t>2005-06</t>
  </si>
  <si>
    <t>Escala 0-10</t>
  </si>
  <si>
    <t>Escala 1-4</t>
  </si>
  <si>
    <t>OBIN_PIT_001</t>
  </si>
  <si>
    <t>OBIN_PIT_002</t>
  </si>
  <si>
    <t>OBIN_SE001</t>
  </si>
  <si>
    <t>Licenciatura en Ciencias Ambientales</t>
  </si>
  <si>
    <t>Licenciatura en Física</t>
  </si>
  <si>
    <t>Licenciatura en Matemáticas</t>
  </si>
  <si>
    <t>Licenciatura en Química</t>
  </si>
  <si>
    <t>Licenciatura en Enología</t>
  </si>
  <si>
    <t>Licenciatura en Ciencias y Técnicas Estadísticas</t>
  </si>
  <si>
    <t>Licenciatura en Biología</t>
  </si>
  <si>
    <t>OBIN_SE002</t>
  </si>
  <si>
    <t>Ingeniería Química Industrial</t>
  </si>
  <si>
    <t>OBIN_SE003</t>
  </si>
  <si>
    <t>Ingeniería QuímicaI/Ingeniería Química Industrial</t>
  </si>
  <si>
    <t>Licenciatura en Física/Grado en Física</t>
  </si>
  <si>
    <t>Licenciatura en Matemáticas/Grado en Matemáticas</t>
  </si>
  <si>
    <t>Licenciatura en Química/Grado en Química</t>
  </si>
  <si>
    <t>Licenciatura en Biología/Grado en Biología</t>
  </si>
  <si>
    <t>QUEJAS PAS</t>
  </si>
  <si>
    <t>QUEJAS PROFESORADO</t>
  </si>
  <si>
    <t>QUEJAS ESTUDIANTES</t>
  </si>
  <si>
    <t>SUGERENCIAS PAS</t>
  </si>
  <si>
    <t>SUGERENCIAS PROFESORADO</t>
  </si>
  <si>
    <t>SUGERENCIAS ESTUDIANTES</t>
  </si>
  <si>
    <t>FELICITACIONES PAS</t>
  </si>
  <si>
    <t>FELICITACIONES PROFESORADO</t>
  </si>
  <si>
    <t>FELICITACIONES ESTUDIANTES</t>
  </si>
  <si>
    <t>TOTAL QUEJAS</t>
  </si>
  <si>
    <t>TOTAL SUGERENCIAS</t>
  </si>
  <si>
    <t>TOTAL FELICITACIONES</t>
  </si>
  <si>
    <t>número</t>
  </si>
  <si>
    <t>OBIN</t>
  </si>
  <si>
    <t>OBIN_QSF001</t>
  </si>
  <si>
    <t>OBIN_QSF002</t>
  </si>
  <si>
    <t>OBIN_QSF003</t>
  </si>
  <si>
    <t>OBIN_QSF004</t>
  </si>
  <si>
    <t>OBIN_QSF005</t>
  </si>
  <si>
    <t>OBIN_QSF006</t>
  </si>
  <si>
    <t>OBIN_QSF007</t>
  </si>
  <si>
    <t>OBIN_QSF008</t>
  </si>
  <si>
    <t>OBIN_QSF009</t>
  </si>
  <si>
    <t>OBIN_QSF010</t>
  </si>
  <si>
    <t>OBIN_QSF011</t>
  </si>
  <si>
    <t>OBIN_QSF012</t>
  </si>
  <si>
    <t>OBIN_QSF002: Tasa de quejas relacionadas con la Administración del Centro. Relación entre el número de quejas relacionadas con la administración del Centro y el número total de quejas.</t>
  </si>
  <si>
    <t>OBIN_QSF006: Tasa de sugerencias relacionadas con la administración del Centro. Relación entre el número de sugerencias relacionadas con la administración del Centro y el número total de sugerencias.</t>
  </si>
  <si>
    <t>OBIN_QSF010: Tasa de felicitaciones relacionadas con la administración del Centro. Relación entre el número de felicitaciones relacionadas con la administración del Centro y el número total de felicitaciones.</t>
  </si>
  <si>
    <t>QUEJAS ADMINISTRACIÓN</t>
  </si>
  <si>
    <t>SUGERENCIAS ADMINISTRACIÓN</t>
  </si>
  <si>
    <t>FELICITACIONES ADMINISTRACIÓN</t>
  </si>
  <si>
    <t>NO SE HAN DEFINIDO INDICADORES PARA ESTE PROCESO</t>
  </si>
  <si>
    <t>D002</t>
  </si>
  <si>
    <t>D003</t>
  </si>
  <si>
    <t>D004</t>
  </si>
  <si>
    <t>D005</t>
  </si>
  <si>
    <t>D006</t>
  </si>
  <si>
    <t>X</t>
  </si>
  <si>
    <t>CURSO     2013-14</t>
  </si>
  <si>
    <r>
      <t xml:space="preserve">Observaciones: </t>
    </r>
    <r>
      <rPr>
        <sz val="10"/>
        <color rgb="FFFF0000"/>
        <rFont val="Calibri"/>
        <family val="2"/>
        <scheme val="minor"/>
      </rPr>
      <t>Los datos del curso 2015-16 son provisionales debido a que las situaciones académicas que se dan a lo largo del curso pueden hacer variar las cifras proporcionadas</t>
    </r>
  </si>
  <si>
    <t>OBIN_PA-004</t>
  </si>
  <si>
    <t>Hombres</t>
  </si>
  <si>
    <t>Mujeres</t>
  </si>
  <si>
    <r>
      <rPr>
        <b/>
        <sz val="9"/>
        <color theme="1"/>
        <rFont val="Calibri"/>
        <family val="2"/>
        <scheme val="minor"/>
      </rPr>
      <t>Fuente:</t>
    </r>
    <r>
      <rPr>
        <sz val="9"/>
        <color theme="1"/>
        <rFont val="Calibri"/>
        <family val="2"/>
        <scheme val="minor"/>
      </rPr>
      <t xml:space="preserve"> Base de datos de la Universidad de Extremadura</t>
    </r>
  </si>
  <si>
    <t>Primer y Segundo Ciclo</t>
  </si>
  <si>
    <t>INGENIERIA QUIMICA</t>
  </si>
  <si>
    <t>LICENCIADO EN FISICA (PLAN 1999)</t>
  </si>
  <si>
    <t>LICENCIATURA EN BIOLOGIA (PLAN 1999)</t>
  </si>
  <si>
    <t>LICENCIATURA EN CIENCIAS AMBIENTALES</t>
  </si>
  <si>
    <t>LICENCIATURA EN CIENCIAS Y TECNICAS ESTADISTICAS</t>
  </si>
  <si>
    <t>LICENCIATURA EN ENOLOGIA</t>
  </si>
  <si>
    <t>LICENCIATURA EN MATEMATICAS (PLAN 1998)</t>
  </si>
  <si>
    <t>LICENCIATURA EN QUIMICA (PLAN 1998)</t>
  </si>
  <si>
    <t>Total general</t>
  </si>
  <si>
    <t>Personal docente e investigador a tiempo completo (OBIN_RH-001)</t>
  </si>
  <si>
    <t>Total Tiempo completo</t>
  </si>
  <si>
    <t>Hombres Tiempo completo</t>
  </si>
  <si>
    <t>Mujeres Tiempo completo</t>
  </si>
  <si>
    <t>Total PDI</t>
  </si>
  <si>
    <t>Total Hombres</t>
  </si>
  <si>
    <t>Total Mujeres</t>
  </si>
  <si>
    <t>% total</t>
  </si>
  <si>
    <t>% hombres</t>
  </si>
  <si>
    <t>% mujeres</t>
  </si>
  <si>
    <t>(OBIN_RH-001</t>
  </si>
  <si>
    <t>Personal docente e investigador doctor (OBIN_RH-002)</t>
  </si>
  <si>
    <t>Total doctorado</t>
  </si>
  <si>
    <t>Hombres con doctorado</t>
  </si>
  <si>
    <t>Mujeres con doctorado</t>
  </si>
  <si>
    <t>OBIN_RH-002</t>
  </si>
  <si>
    <t>Total funcionarios</t>
  </si>
  <si>
    <t>Hombres funcionarios</t>
  </si>
  <si>
    <t>Mujeres funcionarias</t>
  </si>
  <si>
    <t>Personal docente e investigador funcionario (OBIN_RH-003)</t>
  </si>
  <si>
    <t>OBIN_RH-003</t>
  </si>
  <si>
    <t>Relación PAS/PDI (OBIN_RH-004)</t>
  </si>
  <si>
    <t>Total PAS</t>
  </si>
  <si>
    <t>Total Hombres PAS</t>
  </si>
  <si>
    <t>Total Mujeres PAS</t>
  </si>
  <si>
    <t>Total Hombres PDI</t>
  </si>
  <si>
    <t>Total Mujeres PDI</t>
  </si>
  <si>
    <t>OBIN_RH-004</t>
  </si>
  <si>
    <t>Relación PAS/PDI a tiempo completo (OBIN_RH-005)</t>
  </si>
  <si>
    <t>PAS/PDI Total</t>
  </si>
  <si>
    <t>PAS/PDI hombres</t>
  </si>
  <si>
    <t>PAS/PDI Mujeres</t>
  </si>
  <si>
    <t>OBIN_RH-005</t>
  </si>
  <si>
    <t>Nº total sexenios</t>
  </si>
  <si>
    <t>Hombre: nº sexenios</t>
  </si>
  <si>
    <t>Mujer: nº sexenios</t>
  </si>
  <si>
    <t>Nº total trienios</t>
  </si>
  <si>
    <t>Hombre: nº trienios</t>
  </si>
  <si>
    <t>Mujer: nº trienios</t>
  </si>
  <si>
    <t>Número de sexenios y trienios del PDI (OBIN_RH-006)</t>
  </si>
  <si>
    <t>OBIN_RH-006</t>
  </si>
  <si>
    <t>Estabilidad de la plantilla del PDI (OBIN_RH-007)</t>
  </si>
  <si>
    <t>(OBIN_RH-007</t>
  </si>
  <si>
    <t>Total Indefinidos</t>
  </si>
  <si>
    <t>Hombres Indefinidos</t>
  </si>
  <si>
    <t>Mujeres Indefinidas</t>
  </si>
  <si>
    <t>% Indefinidos</t>
  </si>
  <si>
    <t>% Indefinidos (Hombres)</t>
  </si>
  <si>
    <t>% Indefinidas (Mujeres)</t>
  </si>
  <si>
    <t>Estabilidad de la plantilla del PAS (OBIN_RH-008)</t>
  </si>
  <si>
    <t>OBIN_RH-008</t>
  </si>
  <si>
    <t>Edad de la plantilla del PDI (OBIN_RH-009)</t>
  </si>
  <si>
    <t>OBIN_RH-009</t>
  </si>
  <si>
    <t>&lt;25</t>
  </si>
  <si>
    <t>25-30</t>
  </si>
  <si>
    <t>30-35</t>
  </si>
  <si>
    <t>35-40</t>
  </si>
  <si>
    <t>40-45</t>
  </si>
  <si>
    <t>45-50</t>
  </si>
  <si>
    <t>50-55</t>
  </si>
  <si>
    <t>55-60</t>
  </si>
  <si>
    <t>60-65</t>
  </si>
  <si>
    <t>&gt;65</t>
  </si>
  <si>
    <t>Total</t>
  </si>
  <si>
    <r>
      <rPr>
        <b/>
        <sz val="9"/>
        <color theme="1"/>
        <rFont val="Calibri"/>
        <family val="2"/>
        <scheme val="minor"/>
      </rPr>
      <t>Elaboración:</t>
    </r>
    <r>
      <rPr>
        <sz val="9"/>
        <color theme="1"/>
        <rFont val="Calibri"/>
        <family val="2"/>
        <scheme val="minor"/>
      </rPr>
      <t xml:space="preserve"> Unidad Técnica de Evaluación y Calidad. 2016</t>
    </r>
  </si>
  <si>
    <t>Total general: se refiere al total de la Uex</t>
  </si>
  <si>
    <t>Edad de la plantilla del PAS (OBIN_RH-010)</t>
  </si>
  <si>
    <t>OBIN_RH-010</t>
  </si>
  <si>
    <t>Recursos humanos</t>
  </si>
  <si>
    <t>Máster Investigación en Ciencias</t>
  </si>
  <si>
    <t>Máster Interuniversitario Quimica Sostenible</t>
  </si>
  <si>
    <t>total</t>
  </si>
  <si>
    <t>Tabla 15. Grado de cumplimiento, durante el curso 2014/15 de las acciones de mejora propuestas en las memorias de calidad de la Facultad de Ciencias del curso 2013/14.</t>
  </si>
  <si>
    <t>Número de propuestas de mejora</t>
  </si>
  <si>
    <t>Propuestas de mejora que se cumplen totalmente</t>
  </si>
  <si>
    <t>Propuestas de mejora que se cumplen parcialmente</t>
  </si>
  <si>
    <t>Total de propuestas de mejora que se han puesto en marcha</t>
  </si>
  <si>
    <t xml:space="preserve">% Se cumplen totalmente  </t>
  </si>
  <si>
    <t xml:space="preserve">% Se cumplen parcialmente </t>
  </si>
  <si>
    <t xml:space="preserve"> OBIN_   PAR_003</t>
  </si>
  <si>
    <t>Memoria de Calidad del Centro</t>
  </si>
  <si>
    <t>Máster en Formación del Profesorado de Educación Secundaria</t>
  </si>
  <si>
    <t>Máster en Investigación en Ciencias</t>
  </si>
  <si>
    <t>Tabla 16. Grado de cumplimiento de las acciones de mejora según responsables de llevarlas a cabo</t>
  </si>
  <si>
    <t>RESPONSABLE</t>
  </si>
  <si>
    <t>PARCIAL</t>
  </si>
  <si>
    <t>UEx (Equipo de dirección de la UEx, servicios centrales de la UEx)</t>
  </si>
  <si>
    <t>Facultad de Ciencias (Equipo de dirección, Responsable de Calidad)</t>
  </si>
  <si>
    <t>Comisión de Garantías de Calidad del Centro</t>
  </si>
  <si>
    <t>Comisión de Garantías de Calidad de Titulación</t>
  </si>
  <si>
    <t>Grupos de mejora</t>
  </si>
  <si>
    <t>% NO</t>
  </si>
  <si>
    <t>Máster en Contaminación Ambiental</t>
  </si>
  <si>
    <t>%NO</t>
  </si>
  <si>
    <t>UEx (Equipo de dirección, servicios centrales)</t>
  </si>
  <si>
    <t>%NO: Porcentaje de acciones de mejora que no se han llevado a cabo</t>
  </si>
  <si>
    <t>Curso 2015/16</t>
  </si>
  <si>
    <t>CURSO 2015-2016</t>
  </si>
  <si>
    <t>*voluntaria/ extraordinaria/  con 18 solicitudes</t>
  </si>
  <si>
    <t>PR/CL400- Procedimiento de acreditación de los títulos de la UEx (PACR)</t>
  </si>
  <si>
    <t>PR/CL401- Procedimiento de pruebas de acceso a la UEx (PAU)</t>
  </si>
  <si>
    <t>PR/CL402- Procedimiento de pruebas de acceso para mayores de 25, de 40 y de 45 años (PAUM)</t>
  </si>
  <si>
    <t>PR/CL403- Procedimiento de preinscripción para el acceso a estudios de grado (PAEG)</t>
  </si>
  <si>
    <t>Mapa de procesos del Servicio de Bibliotecas (MPSB)</t>
  </si>
  <si>
    <t>Mapa de procesos del Servicio de Actividad Física y del Deporte (MSAFYDE)</t>
  </si>
  <si>
    <t>PR/SO100_PAI- Procedimiento de auditorías internas</t>
  </si>
  <si>
    <t>PR/SO101_ESUS- Procedimiento de evaluación de la satisfacción de los usuarios con los servicios UTEC</t>
  </si>
  <si>
    <t xml:space="preserve">PR/SO102_PDAT- Procedimiento de petición de datos UTEC </t>
  </si>
  <si>
    <t>PR/SO103_GPQ- Procedimiento de gestión administrativa de la solicitud y el pago de quinquenios docentes  UTEC</t>
  </si>
  <si>
    <t>PR_SO006-PRESDC- Procedimiento de encuentas de satisfacción de los estudiantes con la actividad docente</t>
  </si>
  <si>
    <t>PROCEDIMIENTO DE ENCUESTAS DE SATISFACIÓN DE LOS ESTUDIANTES CON LA ACTIVIDAD DOCENTE (PRESDC) (PR/SO006)</t>
  </si>
  <si>
    <r>
      <rPr>
        <b/>
        <sz val="12"/>
        <color indexed="8"/>
        <rFont val="Calibri"/>
      </rPr>
      <t>OBIN_ESD_001:</t>
    </r>
    <r>
      <rPr>
        <sz val="12"/>
        <color theme="1"/>
        <rFont val="Calibri"/>
        <family val="2"/>
        <charset val="129"/>
        <scheme val="minor"/>
      </rPr>
      <t xml:space="preserve"> Tasa de asignaturas evaluadas (Relación porcentual de asignaturas evaluadas sobre el total de asignaturas impartidas en las titulaciones oficiales de la Facultad de Ciencias).</t>
    </r>
  </si>
  <si>
    <r>
      <rPr>
        <b/>
        <sz val="12"/>
        <color indexed="8"/>
        <rFont val="Calibri"/>
      </rPr>
      <t>OBIN_ESD_002:</t>
    </r>
    <r>
      <rPr>
        <sz val="12"/>
        <color theme="1"/>
        <rFont val="Calibri"/>
        <family val="2"/>
        <charset val="129"/>
        <scheme val="minor"/>
      </rPr>
      <t xml:space="preserve"> Tasa de profesores evaluados (Relación porcentual de profesores evaluados (sobre los que se han realizado encuestas) sobre el total de profesores que imparten docencia en La Facultad de Ciencias).</t>
    </r>
  </si>
  <si>
    <t>PENDIENTE DE REALIZAR</t>
  </si>
  <si>
    <r>
      <rPr>
        <b/>
        <sz val="12"/>
        <color indexed="8"/>
        <rFont val="Calibri"/>
      </rPr>
      <t>OBIN_ED_001:</t>
    </r>
    <r>
      <rPr>
        <sz val="12"/>
        <color theme="1"/>
        <rFont val="Calibri"/>
        <family val="2"/>
        <charset val="129"/>
        <scheme val="minor"/>
      </rPr>
      <t xml:space="preserve"> Tasa de profesores con informe anual positivo (Relación porcentual de profesores con docencia en el centro con informes anuales positivos respecto del total de profesores evaluados).</t>
    </r>
  </si>
  <si>
    <t>OBIN_PRE_001 Número de reclamaciones presentadas en total.  (nº total de reclamaciones presentadas en la Facultad de Ciencias).</t>
  </si>
  <si>
    <t>OBIN_PRE_002. Número de reclamaciones presentadas por titulación (nº de reclamaciones presentadas por titulación)</t>
  </si>
  <si>
    <t>OBIN_PRE_004. Tasa de reclamaciones resueltas en tiempo y forma (Tasa de reclamaciones resueltas en tiempo y forma: relación porcentual entre el nº de expedientes de reclamación con documentación y resueltos en plazo).</t>
  </si>
  <si>
    <r>
      <t xml:space="preserve">OBIN_PRE_003. Tasa de reclamaciones resueltas (Tasa de reclamaciones resueltas: relación porcentual entre el nº de expedientes de reclamación con documentación completa). </t>
    </r>
    <r>
      <rPr>
        <sz val="12"/>
        <color rgb="FFFF0000"/>
        <rFont val="Calibri"/>
        <family val="2"/>
        <scheme val="minor"/>
      </rPr>
      <t>Este obin se elimina a partir del curso 16-17</t>
    </r>
  </si>
  <si>
    <t>A partir del curso 2016-17 cambia la definición de los obines</t>
  </si>
  <si>
    <r>
      <rPr>
        <b/>
        <sz val="12"/>
        <color indexed="8"/>
        <rFont val="Calibri"/>
      </rPr>
      <t>OBIN_ED_002:</t>
    </r>
    <r>
      <rPr>
        <sz val="12"/>
        <color theme="1"/>
        <rFont val="Calibri"/>
        <family val="2"/>
        <charset val="129"/>
        <scheme val="minor"/>
      </rPr>
      <t xml:space="preserve"> Tasa de profesores con incumplimiento total o parcial de sus obligaciones docentes (Relación porcentual de profesores con docencia en el centro con informes de incumplimiento total o parcial de sus obligaciones docentes).</t>
    </r>
  </si>
  <si>
    <r>
      <rPr>
        <b/>
        <sz val="12"/>
        <color indexed="8"/>
        <rFont val="Calibri"/>
      </rPr>
      <t>OBIN_ED_003:</t>
    </r>
    <r>
      <rPr>
        <sz val="12"/>
        <color theme="1"/>
        <rFont val="Calibri"/>
        <family val="2"/>
        <charset val="129"/>
        <scheme val="minor"/>
      </rPr>
      <t xml:space="preserve"> Tasa de profesores con tasas de resultados inadecuadas (Relación porcentual de profesores con docencia en el centro tasas de resultados  inadecuadas).</t>
    </r>
  </si>
  <si>
    <r>
      <rPr>
        <b/>
        <sz val="12"/>
        <color indexed="8"/>
        <rFont val="Calibri"/>
      </rPr>
      <t>OBIN_ED_004:</t>
    </r>
    <r>
      <rPr>
        <sz val="12"/>
        <color theme="1"/>
        <rFont val="Calibri"/>
        <family val="2"/>
        <charset val="129"/>
        <scheme val="minor"/>
      </rPr>
      <t xml:space="preserve"> Tasa de profesores que participan en actividades complementarias de formación (que no forman parte del encargo docente)</t>
    </r>
  </si>
  <si>
    <t>Nueva definición de obines (2016-17)</t>
  </si>
  <si>
    <t>Obines definidos antes del curso 2016-17</t>
  </si>
  <si>
    <t>Licenciatura en Ciencias Ambientales/Grad0 en Ciencias Ambientales</t>
  </si>
  <si>
    <t>Grado Ingeniería Química/Ingeniería Química Industrial</t>
  </si>
  <si>
    <t>Acumulados</t>
  </si>
  <si>
    <t>Totales</t>
  </si>
  <si>
    <t>Curso 2015/16*</t>
  </si>
  <si>
    <r>
      <t xml:space="preserve">OBIN_TFT_001: </t>
    </r>
    <r>
      <rPr>
        <sz val="12"/>
        <color indexed="8"/>
        <rFont val="Calibri"/>
        <family val="2"/>
      </rPr>
      <t>Estudiantes matriculados (Número de estudiantes matriculados en TFG/TFM)</t>
    </r>
  </si>
  <si>
    <r>
      <t xml:space="preserve">OBIN_TFT_002: </t>
    </r>
    <r>
      <rPr>
        <sz val="12"/>
        <color indexed="8"/>
        <rFont val="Calibri"/>
        <family val="2"/>
      </rPr>
      <t>Oferta realizada por los departamentos (Número de TFG/TFM ofertados por los departamentos)</t>
    </r>
  </si>
  <si>
    <r>
      <t xml:space="preserve">OBIN_TFT_003: </t>
    </r>
    <r>
      <rPr>
        <sz val="12"/>
        <color indexed="8"/>
        <rFont val="Calibri"/>
        <family val="2"/>
      </rPr>
      <t>Oferta realizada por los departamentos a iniciativa de los estudiantes (Número de TFG/TFM ofertados por los departamentos a iniciativa de los estudiantes)</t>
    </r>
  </si>
  <si>
    <r>
      <t xml:space="preserve">OBIN_TFT_004: </t>
    </r>
    <r>
      <rPr>
        <sz val="12"/>
        <color indexed="8"/>
        <rFont val="Calibri"/>
        <family val="2"/>
      </rPr>
      <t>TFT realizados con participación externa a la Universidad (Número de TFG/TFM realizados con participación externa a la Universidad)</t>
    </r>
  </si>
  <si>
    <r>
      <t>OBIN_TFT_005:</t>
    </r>
    <r>
      <rPr>
        <sz val="12"/>
        <color indexed="8"/>
        <rFont val="Calibri"/>
        <family val="2"/>
      </rPr>
      <t>Tasa entre estudiantes matriculados en TFT y estudiantes presentados (Relación porcentual entre estudiantes matriculados en TFG/TFM y estudiantes presentados para cada titulación)</t>
    </r>
  </si>
  <si>
    <r>
      <t xml:space="preserve">OBIN_TFT_006: </t>
    </r>
    <r>
      <rPr>
        <sz val="12"/>
        <color indexed="8"/>
        <rFont val="Calibri"/>
        <family val="2"/>
      </rPr>
      <t xml:space="preserve">Calificación media obtenida (Calificación media obtenida en los TFG/TFM calculada asignando la siguiente:
puntuación: Matrícula de Honor=10; Sobresaliente=9; Notable=7,5; Aprobado= 5,5, Suspenso= 2,5)
</t>
    </r>
  </si>
  <si>
    <r>
      <t>OBIN_HYC_001:</t>
    </r>
    <r>
      <rPr>
        <sz val="12"/>
        <color indexed="8"/>
        <rFont val="Calibri"/>
        <family val="2"/>
      </rPr>
      <t xml:space="preserve"> Modificaciones en los horarios posteriormente a su aprobación (Número de modificaciones de distribución de las horas de una asignatura en los horarios posteriormente a su aprobación.</t>
    </r>
  </si>
  <si>
    <r>
      <t xml:space="preserve">OBIN_HYC_002: </t>
    </r>
    <r>
      <rPr>
        <sz val="12"/>
        <color indexed="8"/>
        <rFont val="Calibri"/>
        <family val="2"/>
      </rPr>
      <t>Modificaciones en la asignación de aulas para las impartición de las asignaturas posteriores a su publicación (Número de cambios en la asignación de aulas para las impartición de las asignaturas).</t>
    </r>
  </si>
  <si>
    <r>
      <t xml:space="preserve">OBIN_HYC_003: </t>
    </r>
    <r>
      <rPr>
        <sz val="12"/>
        <color indexed="8"/>
        <rFont val="Calibri"/>
        <family val="2"/>
      </rPr>
      <t>Modificaciones en las fechas del calendario de exámenes posteriormente a su aprobación (Número de cambios en las fechas del calendario de exámenes posteriormente a su aprobación)</t>
    </r>
  </si>
  <si>
    <r>
      <t xml:space="preserve">OBIN_HYC_004: </t>
    </r>
    <r>
      <rPr>
        <sz val="12"/>
        <color indexed="8"/>
        <rFont val="Calibri"/>
        <family val="2"/>
      </rPr>
      <t xml:space="preserve">Modificaciones en las aulas asignadas en el calendario de exámenes posteriormente a su aprobación (Número de cambios en las aulas asignadas en el calendario de exámenes)
posteriormente a su aprobación.
</t>
    </r>
  </si>
  <si>
    <r>
      <t xml:space="preserve">OBIN_HYC_005: </t>
    </r>
    <r>
      <rPr>
        <sz val="12"/>
        <rFont val="Calibri"/>
      </rPr>
      <t>Solicitudes de coincidencias de exámenes en cada convocatoria (Número de solicitudes de coincidencias de exámenes en cada convocatoria).</t>
    </r>
  </si>
  <si>
    <r>
      <rPr>
        <b/>
        <sz val="12"/>
        <color indexed="8"/>
        <rFont val="Calibri"/>
      </rPr>
      <t>OBIN_POC_001</t>
    </r>
    <r>
      <rPr>
        <sz val="12"/>
        <color theme="1"/>
        <rFont val="Calibri"/>
        <family val="2"/>
        <charset val="129"/>
        <scheme val="minor"/>
      </rPr>
      <t>: Propuesta de política y objetivos de calidad elaborada por el equipo decanal (Existencia o no de una propuesta de política y objetivos de calidad elaborada por el equipo decanal)</t>
    </r>
  </si>
  <si>
    <r>
      <rPr>
        <b/>
        <sz val="12"/>
        <color indexed="8"/>
        <rFont val="Calibri"/>
      </rPr>
      <t>OBIN_POC_002</t>
    </r>
    <r>
      <rPr>
        <sz val="12"/>
        <color theme="1"/>
        <rFont val="Calibri"/>
        <family val="2"/>
        <charset val="129"/>
        <scheme val="minor"/>
      </rPr>
      <t>: Política y objetivos de calidad aprobados por la Junta de Centro (Existencia o no de una política y objetivos de calidad aprobados por la Junta de la Facultad de Ciencias).</t>
    </r>
  </si>
  <si>
    <r>
      <rPr>
        <b/>
        <sz val="12"/>
        <color indexed="8"/>
        <rFont val="Calibri"/>
      </rPr>
      <t>OBIN_POC_003:</t>
    </r>
    <r>
      <rPr>
        <sz val="12"/>
        <color theme="1"/>
        <rFont val="Calibri"/>
        <family val="2"/>
        <charset val="129"/>
        <scheme val="minor"/>
      </rPr>
      <t xml:space="preserve"> Política y objetivos de calidad publicada en la Web del Centro (Existencia o no de una política y objetivos de calidad aprobados por la Junta de la Facultad de Ciencias y publicados en la web de dicho Centro)</t>
    </r>
  </si>
  <si>
    <r>
      <rPr>
        <b/>
        <sz val="12"/>
        <color indexed="8"/>
        <rFont val="Calibri"/>
      </rPr>
      <t>OBIN_PAT_001:</t>
    </r>
    <r>
      <rPr>
        <sz val="12"/>
        <color theme="1"/>
        <rFont val="Calibri"/>
        <family val="2"/>
        <charset val="129"/>
        <scheme val="minor"/>
      </rPr>
      <t xml:space="preserve"> Profesores-tutores participantes en el programa de acción tutorial (Número de profesores-tutores participantes en el programa de acción tutorial)</t>
    </r>
  </si>
  <si>
    <r>
      <rPr>
        <b/>
        <sz val="12"/>
        <color indexed="8"/>
        <rFont val="Calibri"/>
      </rPr>
      <t>OBIN_PAT_002:</t>
    </r>
    <r>
      <rPr>
        <sz val="12"/>
        <color theme="1"/>
        <rFont val="Calibri"/>
        <family val="2"/>
        <charset val="129"/>
        <scheme val="minor"/>
      </rPr>
      <t xml:space="preserve"> Estudiantes participantes en el programa de acción tutorial (Número de estudiantes participantes en el programa de acción tutorial.
Vicedecano de Estudiantes y Actividades Científico-Técnicas
)</t>
    </r>
  </si>
  <si>
    <r>
      <rPr>
        <b/>
        <sz val="12"/>
        <color indexed="8"/>
        <rFont val="Calibri"/>
      </rPr>
      <t>OBIN_PAT_003:</t>
    </r>
    <r>
      <rPr>
        <sz val="12"/>
        <color theme="1"/>
        <rFont val="Calibri"/>
        <family val="2"/>
        <charset val="129"/>
        <scheme val="minor"/>
      </rPr>
      <t xml:space="preserve"> Tasa de estudiantes por profesor-tutor (Relación entre el número de estudiantes participantes en el programa de acción tutorial y el número de profesores-tutores)</t>
    </r>
  </si>
  <si>
    <t>CURSO           2015-16         Nº Prof-tutores</t>
  </si>
  <si>
    <t>CURSO           2015-16         Nºestudiantes participantes acción tutorial</t>
  </si>
  <si>
    <t>CURSO           2015-16 Tasa de estudiantes por profesor-tutor</t>
  </si>
  <si>
    <t>366 (1441)</t>
  </si>
  <si>
    <t>2,1 (8,1)</t>
  </si>
  <si>
    <t>120 (539)</t>
  </si>
  <si>
    <t>3,6 (16,3)</t>
  </si>
  <si>
    <t>40 (75)</t>
  </si>
  <si>
    <t>2,3 (4,4)</t>
  </si>
  <si>
    <t>24 (133)</t>
  </si>
  <si>
    <t>1,8 (10,2)</t>
  </si>
  <si>
    <t>10 (46)</t>
  </si>
  <si>
    <t>1,7 (7,7)</t>
  </si>
  <si>
    <t>10 (50)</t>
  </si>
  <si>
    <t>1,1 (5,6)</t>
  </si>
  <si>
    <t>40 (131)</t>
  </si>
  <si>
    <t>1,8 (6,0)</t>
  </si>
  <si>
    <t>12 (112)</t>
  </si>
  <si>
    <t>1 (9,3)</t>
  </si>
  <si>
    <t>34 (134)</t>
  </si>
  <si>
    <t>2,4 (9,6)</t>
  </si>
  <si>
    <t>47 (166)</t>
  </si>
  <si>
    <t>1,6 (5,5)</t>
  </si>
  <si>
    <t>20 (38)</t>
  </si>
  <si>
    <t>1,7 (3,2)</t>
  </si>
  <si>
    <t>9 (17)</t>
  </si>
  <si>
    <t>1 (1,9)</t>
  </si>
  <si>
    <t>Comentarios curso 2015-2016:</t>
  </si>
  <si>
    <t>OBIN_PAT_001: Tan solo estamos considerando aquellos tutores a los que se les asigna en el curso 2015-2016 estudiantes de nuevo ingreso aunque pudiera ser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</si>
  <si>
    <r>
      <t xml:space="preserve">OBIN_PE_001: </t>
    </r>
    <r>
      <rPr>
        <sz val="12"/>
        <color indexed="8"/>
        <rFont val="Calibri"/>
        <family val="2"/>
      </rPr>
      <t>Tasa de estudiantes participantes en prácticas externas(Relación porcentual de estudiantes de cada titulación que han participado en prácticas externas)</t>
    </r>
  </si>
  <si>
    <r>
      <t xml:space="preserve">OBIN_PE_002: </t>
    </r>
    <r>
      <rPr>
        <sz val="12"/>
        <color indexed="8"/>
        <rFont val="Calibri"/>
        <family val="2"/>
      </rPr>
      <t>Tasa de estudiantes participantes en prácticas externas por titulación (Relación porcentual entre estudiantes participantes en prácticas externas y estudiantes solicitantes de prácticas externas para el conjunto de la Facultad de Ciencias)</t>
    </r>
  </si>
  <si>
    <r>
      <t xml:space="preserve">OBIN_PE_003: </t>
    </r>
    <r>
      <rPr>
        <sz val="12"/>
        <color indexed="8"/>
        <rFont val="Calibri"/>
        <family val="2"/>
      </rPr>
      <t>Tasa de estudiantes con memorias de prácticas externas satisfactorias (Relación porcentual entre estudiantes que elaboran satisfactoriamente la Memoria de prácticas externas y alumnos participantes en prácticas externas para el conjunto de la Facultad de Ciencias)</t>
    </r>
  </si>
  <si>
    <r>
      <t xml:space="preserve">OBIN_PE_004: </t>
    </r>
    <r>
      <rPr>
        <sz val="12"/>
        <color indexed="8"/>
        <rFont val="Calibri"/>
        <family val="2"/>
      </rPr>
      <t>Tasa de Profesores-tutores participantes en el proceso (Relación porcentual entre profesores-tutores que participan en el proceso respecto del total de posibles).</t>
    </r>
  </si>
  <si>
    <t>CURSO           2015-16         Nº Estudiantes total</t>
  </si>
  <si>
    <t>CURSO           2015-16         Nºestudiantes participantes Prácticas Externas</t>
  </si>
  <si>
    <t>CURSO           2015-16        Nºestudiantes solicitantes Prácticas Externas</t>
  </si>
  <si>
    <t>CURSO              2015-16         Nºestudiantes elaboran satisfactoriamente  Prácticas Externas</t>
  </si>
  <si>
    <t>MÁSTER U. EN QUÍMICA SOSTENIBLE</t>
  </si>
  <si>
    <t>OBIN_PE_003 (%) por titulación</t>
  </si>
  <si>
    <r>
      <rPr>
        <b/>
        <sz val="12"/>
        <color indexed="8"/>
        <rFont val="Calibri"/>
      </rPr>
      <t>OBIN_PAR_001:</t>
    </r>
    <r>
      <rPr>
        <sz val="12"/>
        <color theme="1"/>
        <rFont val="Calibri"/>
        <family val="2"/>
        <charset val="129"/>
        <scheme val="minor"/>
      </rPr>
      <t xml:space="preserve"> Memoria de Calidad del Centro aprobada por la Junta de Centro (Existencia o no de la Memoria de Calidad del Centro aprobada por la Junta de Facultad)</t>
    </r>
  </si>
  <si>
    <r>
      <rPr>
        <b/>
        <sz val="12"/>
        <color indexed="8"/>
        <rFont val="Calibri"/>
      </rPr>
      <t>OBIN_PAR_002:</t>
    </r>
    <r>
      <rPr>
        <sz val="12"/>
        <color theme="1"/>
        <rFont val="Calibri"/>
        <family val="2"/>
        <charset val="129"/>
        <scheme val="minor"/>
      </rPr>
      <t xml:space="preserve"> Tasa de Memorias Anuales de Calidad de Titulación aprobadas por Junta de Centro (Relación entre el número de Memorias Anuales de Calidad de Titulación aprobadas por Junta de Facultad y número de titulaciones de la Facultad de Ciencias)</t>
    </r>
  </si>
  <si>
    <r>
      <rPr>
        <b/>
        <sz val="12"/>
        <color indexed="8"/>
        <rFont val="Calibri"/>
      </rPr>
      <t>OBIN_PAR_003:</t>
    </r>
    <r>
      <rPr>
        <sz val="12"/>
        <color theme="1"/>
        <rFont val="Calibri"/>
        <family val="2"/>
        <charset val="129"/>
        <scheme val="minor"/>
      </rPr>
      <t xml:space="preserve"> Tasa del  Plan de mejora reflejado en la Memoria de Calidad del Centro (Para cada Memoria de Calidad de Centro, relación entre número de ítems del plan de mejora del año anterior que se han puesto en marcha y número de ítems del plan de mejora del año anterior)</t>
    </r>
  </si>
  <si>
    <r>
      <rPr>
        <b/>
        <sz val="12"/>
        <color indexed="8"/>
        <rFont val="Calibri"/>
      </rPr>
      <t>OBIN_PAR_004:</t>
    </r>
    <r>
      <rPr>
        <sz val="12"/>
        <color theme="1"/>
        <rFont val="Calibri"/>
        <family val="2"/>
        <charset val="129"/>
        <scheme val="minor"/>
      </rPr>
      <t xml:space="preserve"> Tasa del  Plan de mejora reflejado en la Memoria de Calidad de cada titulación (Para cada Memoria de Calidad de titulación, relación entre número de ítems del plan de mejora del año anterior que se han puesto en marcha y número de ítems del plan de mejora del año anterior)</t>
    </r>
  </si>
  <si>
    <r>
      <rPr>
        <b/>
        <sz val="12"/>
        <color indexed="8"/>
        <rFont val="Calibri"/>
      </rPr>
      <t>OBIN_PIT_001:</t>
    </r>
    <r>
      <rPr>
        <sz val="12"/>
        <color theme="1"/>
        <rFont val="Calibri"/>
        <family val="2"/>
        <charset val="129"/>
        <scheme val="minor"/>
      </rPr>
      <t xml:space="preserve"> Tasa de publicación de información (Relación entre el número de ítems previstos a publicar en el Plan de Publicación de Información sobre las Titulaciones e ítems efectivamente publicados)</t>
    </r>
  </si>
  <si>
    <r>
      <rPr>
        <b/>
        <sz val="12"/>
        <color indexed="8"/>
        <rFont val="Calibri"/>
      </rPr>
      <t>OBIN_PIT_002:</t>
    </r>
    <r>
      <rPr>
        <sz val="12"/>
        <color theme="1"/>
        <rFont val="Calibri"/>
        <family val="2"/>
        <charset val="129"/>
        <scheme val="minor"/>
      </rPr>
      <t xml:space="preserve"> Tasa de publicación de información en fecha (Relación entre el número de ítems publicados en la fecha indicada en el Plan de Publicación y el número total de ítems publicados)</t>
    </r>
  </si>
  <si>
    <r>
      <rPr>
        <b/>
        <sz val="12"/>
        <color indexed="8"/>
        <rFont val="Calibri"/>
      </rPr>
      <t>OBIN_PSIT_001:</t>
    </r>
    <r>
      <rPr>
        <sz val="12"/>
        <color theme="1"/>
        <rFont val="Calibri"/>
        <family val="2"/>
        <charset val="129"/>
        <scheme val="minor"/>
      </rPr>
      <t xml:space="preserve"> Tasa de Comisiones de Seguimiento (Relación entre número de Comisiones de Seguimiento Interno creadas sobre el total de posibles)</t>
    </r>
  </si>
  <si>
    <r>
      <rPr>
        <b/>
        <sz val="12"/>
        <color indexed="8"/>
        <rFont val="Calibri"/>
      </rPr>
      <t>OBIN_PSIT_002:</t>
    </r>
    <r>
      <rPr>
        <sz val="12"/>
        <color theme="1"/>
        <rFont val="Calibri"/>
        <family val="2"/>
        <charset val="129"/>
        <scheme val="minor"/>
      </rPr>
      <t xml:space="preserve"> Tasa de informes de seguimiento (Relación entre número de Comisiones de Seguimiento Interno creadas y que han efectuado todos los informes de seguimiento sobre el total de Comisiones de Seguimiento Interno posibles)</t>
    </r>
  </si>
  <si>
    <r>
      <rPr>
        <b/>
        <sz val="12"/>
        <color indexed="8"/>
        <rFont val="Calibri"/>
      </rPr>
      <t>OBIN_ED_001:</t>
    </r>
    <r>
      <rPr>
        <sz val="12"/>
        <color theme="1"/>
        <rFont val="Calibri"/>
        <family val="2"/>
        <charset val="129"/>
        <scheme val="minor"/>
      </rPr>
      <t xml:space="preserve"> Tasa de profesores con informe anual positivo (Relación porcentual de profesores con docencia en el centro con informes anuales positivos respecto del total de `profesores evaluados).</t>
    </r>
  </si>
  <si>
    <r>
      <rPr>
        <b/>
        <sz val="12"/>
        <color indexed="8"/>
        <rFont val="Calibri"/>
      </rPr>
      <t>OBIN_ED_002:</t>
    </r>
    <r>
      <rPr>
        <sz val="12"/>
        <color theme="1"/>
        <rFont val="Calibri"/>
        <family val="2"/>
        <charset val="129"/>
        <scheme val="minor"/>
      </rPr>
      <t xml:space="preserve"> Tasa de profesores con informe anual parcialmente negativo (relación porcentual de profesores con docencia en el centro con informes anuales parcialmente negativos respecto del total de `profesores evaluados).</t>
    </r>
  </si>
  <si>
    <r>
      <rPr>
        <b/>
        <sz val="12"/>
        <color indexed="8"/>
        <rFont val="Calibri"/>
      </rPr>
      <t>OBIN_ED_003:</t>
    </r>
    <r>
      <rPr>
        <sz val="12"/>
        <color theme="1"/>
        <rFont val="Calibri"/>
        <family val="2"/>
        <charset val="129"/>
        <scheme val="minor"/>
      </rPr>
      <t xml:space="preserve"> Tasa de profesores con informe anual negativo (relación porcentual de profesores con docencia en el centro con informes anuales negativos respecto del total de `profesores evaluados).</t>
    </r>
  </si>
  <si>
    <r>
      <rPr>
        <b/>
        <sz val="12"/>
        <color indexed="8"/>
        <rFont val="Calibri"/>
      </rPr>
      <t>OBIN_ED_004:</t>
    </r>
    <r>
      <rPr>
        <sz val="12"/>
        <color theme="1"/>
        <rFont val="Calibri"/>
        <family val="2"/>
        <charset val="129"/>
        <scheme val="minor"/>
      </rPr>
      <t xml:space="preserve"> Incumplimiento de obligaciones docentes (n º de incumplimientos de obligaciones docentes y % sobre el total de profesores con docencia en el centro) en:</t>
    </r>
  </si>
  <si>
    <t xml:space="preserve">         a) Entrega de planes docentes de asignaturas</t>
  </si>
  <si>
    <t xml:space="preserve">         b) Validación de planes docentes de asignaturas</t>
  </si>
  <si>
    <t xml:space="preserve">         c) Asistencia a clase</t>
  </si>
  <si>
    <t xml:space="preserve">         d) Cumplimiento de horarios de tutorías</t>
  </si>
  <si>
    <t xml:space="preserve">         e) Cumplimiento de normativas</t>
  </si>
  <si>
    <t xml:space="preserve">          f) Entrega de actas de las asignaturas</t>
  </si>
  <si>
    <t>definición de obines (antes de 2016-17)</t>
  </si>
  <si>
    <t xml:space="preserve">1 estudiante y el PAS </t>
  </si>
  <si>
    <t xml:space="preserve"> 1 estudiante y el PAS</t>
  </si>
  <si>
    <t>Máster Univ. en Contaminación Ambiental *</t>
  </si>
  <si>
    <t>* Este máster se mantiene no operativo desde el curso 14-15. Pero se mantiene la CCT aunque no se renueva.</t>
  </si>
  <si>
    <t>Según informe publicado por la UTEC</t>
  </si>
  <si>
    <t xml:space="preserve"> </t>
  </si>
  <si>
    <t>Grado de cumplimiento, durante el curso 2013/14 de las acciones de mejora propuestas en las memorias de calidad de la Facultad de Ciencias del curso 2012/13.</t>
  </si>
  <si>
    <t>PR_SO003_PROBIN- Procedimento de elaboración y publicación del Observatorio de Indicadores. RESULTADOS ACADÉMICOS</t>
  </si>
  <si>
    <t>PR_SO002_PRESD- Procedimiento de encuestas de satisfacción docente. SATISFACCIÓN DE LOS USUARIOS</t>
  </si>
  <si>
    <t>PR/SO010_D003_16-17</t>
  </si>
  <si>
    <t>Elaborado por Responsable de Calidad  octubre - noviembre 2016</t>
  </si>
  <si>
    <t>Aprobado por Comisión calidad del Centro. Sesión 22/11/2016</t>
  </si>
  <si>
    <t>FACULTAD DE CIENCIAS                     INDICADORES FACULTAD DE CIENCIAS  2016-17              UNIVERSIDAD DE EXTREMADURA</t>
  </si>
  <si>
    <t>OBIN_DU007: Captación de estudiantes de nuevo ingreso procedentes de otras comunidades autónomas. Relación porcentual entre el número total de estudiantes de nuevo ingreso en un plan de estudios con domicilio familiar en otra Comunidad Autónoma y el número total de estudiantes matriculados de nuevo ingreso en un plan de estudios. Para el cálculo solo se consideran los estudiantes que tienen su residencia familiar dentro del territorio nacional. El indicador no incluye los estudiantes que disfrutan de algún programa de movilidad.</t>
  </si>
  <si>
    <t>OBIN_DU008: Captación internacional de estudiantes. Relación porcentual entre el número total de estudiantes de nacionalidad extranjera y el número total de estudiantes matriculados en un plan de estudios.El indicador no incluye los estudiantes que disfrutan de algún programa de movilidad.</t>
  </si>
  <si>
    <t>OBIN_DU009: estudiantes salientes a través de programas de movilidad. Número de estudiantes de un plan de estudios que se acogen a programas de movilidad (ERASMUS, SICUE, etc.) para realizar sus estudios en otras universidades españolas o extranjeras.</t>
  </si>
  <si>
    <t>OBIN_DU016: estudiantes entrantes a través de programas de movilidad.  Número de estudiantes matriculados en planes de estudios de la Universidad, procedentes de otras Universidades o instituciones de educación superior españolas o extranjeras, vinculados a programas de movilidad (ERASMUS, SICUE, etc.).</t>
  </si>
  <si>
    <t>OBIN_DU010: Número de asignaturas cursadas en otras universidades: Expresa el número de asignaturas ofertadas por un plan de estudios de la que se matriculan estudiantes de movilidad salientes</t>
  </si>
  <si>
    <t>Tabla A. Indicadores del proceso de gestión de movilidad de estudiantes correspondientes al curso 2015/16. (Fuente: UTEC).</t>
  </si>
  <si>
    <t>Movilidad FdC</t>
  </si>
  <si>
    <r>
      <rPr>
        <b/>
        <sz val="12"/>
        <color indexed="8"/>
        <rFont val="Calibri"/>
      </rPr>
      <t>OBIN_MOV_001:</t>
    </r>
    <r>
      <rPr>
        <sz val="12"/>
        <color theme="1"/>
        <rFont val="Calibri"/>
        <family val="2"/>
        <charset val="129"/>
        <scheme val="minor"/>
      </rPr>
      <t xml:space="preserve"> Oferta Erasmus-Estudio. Plazas de movilidad ofertadas para estudiantes de la Facultad de Ciencias en el programa Erasmus-Estudio.</t>
    </r>
  </si>
  <si>
    <r>
      <rPr>
        <b/>
        <sz val="12"/>
        <color indexed="8"/>
        <rFont val="Calibri"/>
      </rPr>
      <t>OBIN_MOV_002:</t>
    </r>
    <r>
      <rPr>
        <sz val="12"/>
        <color theme="1"/>
        <rFont val="Calibri"/>
        <family val="2"/>
        <charset val="129"/>
        <scheme val="minor"/>
      </rPr>
      <t xml:space="preserve"> Solicitudes Erasmus-Estudio. Estudiantes de la Facultad de Ciencias solicitantes del programa Erasmus-Estudio.</t>
    </r>
  </si>
  <si>
    <r>
      <rPr>
        <b/>
        <sz val="12"/>
        <color indexed="8"/>
        <rFont val="Calibri"/>
      </rPr>
      <t xml:space="preserve">OBIN_MOV_003: </t>
    </r>
    <r>
      <rPr>
        <sz val="12"/>
        <color theme="1"/>
        <rFont val="Calibri"/>
        <family val="2"/>
        <charset val="129"/>
        <scheme val="minor"/>
      </rPr>
      <t>Participantes Erasmus-Estudio. Estudiantes de la Facultad de Ciencias participantes en el programa Erasmus-Estudio.</t>
    </r>
  </si>
  <si>
    <r>
      <rPr>
        <b/>
        <sz val="12"/>
        <color indexed="8"/>
        <rFont val="Calibri"/>
      </rPr>
      <t>OBIN_MOV_004:</t>
    </r>
    <r>
      <rPr>
        <sz val="12"/>
        <color theme="1"/>
        <rFont val="Calibri"/>
        <family val="2"/>
        <charset val="129"/>
        <scheme val="minor"/>
      </rPr>
      <t xml:space="preserve"> Oferta SICUE. Plazas de movilidad ofertadas para estudiantes de la Facultad de Ciencias en el programa SICUE.</t>
    </r>
  </si>
  <si>
    <r>
      <rPr>
        <b/>
        <sz val="12"/>
        <color indexed="8"/>
        <rFont val="Calibri"/>
      </rPr>
      <t xml:space="preserve">OBIN_MOV_005: </t>
    </r>
    <r>
      <rPr>
        <sz val="12"/>
        <color theme="1"/>
        <rFont val="Calibri"/>
        <family val="2"/>
        <charset val="129"/>
        <scheme val="minor"/>
      </rPr>
      <t>Solicitudes Sicue. Estudiantes de la Facultad de Ciencias solicitantes del programa SICUE</t>
    </r>
  </si>
  <si>
    <r>
      <rPr>
        <b/>
        <sz val="12"/>
        <color indexed="8"/>
        <rFont val="Calibri"/>
      </rPr>
      <t>OBIN_MOV_006:</t>
    </r>
    <r>
      <rPr>
        <sz val="12"/>
        <color theme="1"/>
        <rFont val="Calibri"/>
        <family val="2"/>
        <charset val="129"/>
        <scheme val="minor"/>
      </rPr>
      <t xml:space="preserve"> Participantes Sicue. Estudiantes de la Facultad de Ciencias participantes en el programa SICUE</t>
    </r>
  </si>
  <si>
    <r>
      <rPr>
        <b/>
        <sz val="12"/>
        <color indexed="8"/>
        <rFont val="Calibri"/>
      </rPr>
      <t>OBIN_MOV_007:</t>
    </r>
    <r>
      <rPr>
        <sz val="12"/>
        <color theme="1"/>
        <rFont val="Calibri"/>
        <family val="2"/>
        <charset val="129"/>
        <scheme val="minor"/>
      </rPr>
      <t xml:space="preserve"> Oferta Americampus. Plazas de movilidad ofertadas para estudiantes de la Facultad de Ciencias en el programa Americampus.</t>
    </r>
  </si>
  <si>
    <r>
      <rPr>
        <b/>
        <sz val="12"/>
        <color indexed="8"/>
        <rFont val="Calibri"/>
      </rPr>
      <t>OBIN_MOV_008:</t>
    </r>
    <r>
      <rPr>
        <sz val="12"/>
        <color theme="1"/>
        <rFont val="Calibri"/>
        <family val="2"/>
        <charset val="129"/>
        <scheme val="minor"/>
      </rPr>
      <t xml:space="preserve"> Solicitudes Americampus. Estudiantes de la Facultad de Ciencias solicitantes del programa Americampus.</t>
    </r>
  </si>
  <si>
    <r>
      <rPr>
        <b/>
        <sz val="12"/>
        <color indexed="8"/>
        <rFont val="Calibri"/>
      </rPr>
      <t xml:space="preserve">OBIN_MOV_009: </t>
    </r>
    <r>
      <rPr>
        <sz val="12"/>
        <color theme="1"/>
        <rFont val="Calibri"/>
        <family val="2"/>
        <charset val="129"/>
        <scheme val="minor"/>
      </rPr>
      <t>Participantes Americampus. Estudiantes de la Facultad de Ciencias participantes en el programa Americampus.</t>
    </r>
  </si>
  <si>
    <r>
      <rPr>
        <b/>
        <sz val="12"/>
        <color indexed="8"/>
        <rFont val="Calibri"/>
      </rPr>
      <t xml:space="preserve">OBIN_MOV_010: </t>
    </r>
    <r>
      <rPr>
        <sz val="12"/>
        <color theme="1"/>
        <rFont val="Calibri"/>
        <family val="2"/>
        <charset val="129"/>
        <scheme val="minor"/>
      </rPr>
      <t>Solicitudes Becas Iberoamérica-Estudiantes de Grado-Santander Universidades. Estudiantes de la Facultad de Ciencias solicitantes del programa BI-EG-SU.</t>
    </r>
  </si>
  <si>
    <r>
      <rPr>
        <b/>
        <sz val="12"/>
        <color indexed="8"/>
        <rFont val="Calibri"/>
      </rPr>
      <t>OBIN_MOV_011:</t>
    </r>
    <r>
      <rPr>
        <sz val="12"/>
        <color theme="1"/>
        <rFont val="Calibri"/>
        <family val="2"/>
        <charset val="129"/>
        <scheme val="minor"/>
      </rPr>
      <t xml:space="preserve"> Participantes Becas Iberoamérica-Estudiantes de Grado-Santander Universidades. Estudiantes de la Facultad de Ciencias participantes en el programa BI-EG-SU.</t>
    </r>
  </si>
  <si>
    <r>
      <rPr>
        <b/>
        <sz val="12"/>
        <color indexed="8"/>
        <rFont val="Calibri"/>
      </rPr>
      <t>OBIN_MOV_012:</t>
    </r>
    <r>
      <rPr>
        <sz val="12"/>
        <color theme="1"/>
        <rFont val="Calibri"/>
        <family val="2"/>
        <charset val="129"/>
        <scheme val="minor"/>
      </rPr>
      <t xml:space="preserve"> Solicitudes Prácticas. Estudiantes de la Facultad de Ciencias solicitentes de programas de movilidad con la finalidad de realizar prácticas (Erasmus Prácticas, Prácticas ITESM)</t>
    </r>
  </si>
  <si>
    <r>
      <rPr>
        <b/>
        <sz val="12"/>
        <color indexed="8"/>
        <rFont val="Calibri"/>
      </rPr>
      <t>OBIN_MOV_013:</t>
    </r>
    <r>
      <rPr>
        <sz val="12"/>
        <color theme="1"/>
        <rFont val="Calibri"/>
        <family val="2"/>
        <charset val="129"/>
        <scheme val="minor"/>
      </rPr>
      <t xml:space="preserve"> Participantes Prácticas. Estudiantes de la Facultad de Ciencias participantes en programas de movilidad con la finalidad de realizar prácticas (Erasmus Prácticas, Prácticas ITESM)</t>
    </r>
  </si>
  <si>
    <t>Tabla B. Indicadores del proceso de gestión de movilidad de estudiantes del programa Erasmus+ Estudios correspondientes al curso 2015-16 (Fuente: Facultad de Ciencias)</t>
  </si>
  <si>
    <t>Tabla C. Indicadores del proceso de gestión de movilidad de estudiantes del programa SICUE correspondientes al curso 2015-16 (Fuente: Facultad de Ciencias)</t>
  </si>
  <si>
    <t>Estudiantes matriculados (Gr+Li=Total)</t>
  </si>
  <si>
    <t>Estudiantes matriculados (Excepto primer curso)</t>
  </si>
  <si>
    <t>OBIN_MOV001 Plazas Ofertadas</t>
  </si>
  <si>
    <t>OBIN_MOV002 Solicitudes</t>
  </si>
  <si>
    <t>OBIN_MOV003 Estancias realizadas</t>
  </si>
  <si>
    <t>OBIN_MOV004 Plazas Ofertadas</t>
  </si>
  <si>
    <t>OBIN_MOV005 Solicitudes</t>
  </si>
  <si>
    <t>OBIN_MOV006 Estancias realizadas</t>
  </si>
  <si>
    <r>
      <t>539+6=</t>
    </r>
    <r>
      <rPr>
        <b/>
        <sz val="11"/>
        <color rgb="FF000000"/>
        <rFont val="Arial Narrow"/>
        <family val="2"/>
      </rPr>
      <t>545</t>
    </r>
  </si>
  <si>
    <r>
      <t>75+0=</t>
    </r>
    <r>
      <rPr>
        <b/>
        <sz val="11"/>
        <color rgb="FF000000"/>
        <rFont val="Arial Narrow"/>
        <family val="2"/>
      </rPr>
      <t>75</t>
    </r>
  </si>
  <si>
    <r>
      <t>133+0=</t>
    </r>
    <r>
      <rPr>
        <b/>
        <sz val="11"/>
        <color rgb="FF000000"/>
        <rFont val="Arial Narrow"/>
        <family val="2"/>
      </rPr>
      <t>133</t>
    </r>
  </si>
  <si>
    <r>
      <t>46+1=</t>
    </r>
    <r>
      <rPr>
        <b/>
        <sz val="11"/>
        <color rgb="FF000000"/>
        <rFont val="Arial Narrow"/>
        <family val="2"/>
      </rPr>
      <t>47</t>
    </r>
  </si>
  <si>
    <r>
      <t>50+5=</t>
    </r>
    <r>
      <rPr>
        <b/>
        <sz val="11"/>
        <color rgb="FF000000"/>
        <rFont val="Arial Narrow"/>
        <family val="2"/>
      </rPr>
      <t>55</t>
    </r>
  </si>
  <si>
    <t>**</t>
  </si>
  <si>
    <r>
      <t>131+1=</t>
    </r>
    <r>
      <rPr>
        <b/>
        <sz val="11"/>
        <color rgb="FF000000"/>
        <rFont val="Arial Narrow"/>
        <family val="2"/>
      </rPr>
      <t>132</t>
    </r>
  </si>
  <si>
    <r>
      <t>112+9=</t>
    </r>
    <r>
      <rPr>
        <b/>
        <sz val="11"/>
        <color rgb="FF000000"/>
        <rFont val="Arial Narrow"/>
        <family val="2"/>
      </rPr>
      <t>121</t>
    </r>
  </si>
  <si>
    <r>
      <t>134+0=</t>
    </r>
    <r>
      <rPr>
        <b/>
        <sz val="11"/>
        <color rgb="FF000000"/>
        <rFont val="Arial Narrow"/>
        <family val="2"/>
      </rPr>
      <t>134</t>
    </r>
  </si>
  <si>
    <r>
      <t>166+3=</t>
    </r>
    <r>
      <rPr>
        <b/>
        <sz val="11"/>
        <color rgb="FF000000"/>
        <rFont val="Arial Narrow"/>
        <family val="2"/>
      </rPr>
      <t>169</t>
    </r>
  </si>
  <si>
    <t>*Al haberse implantado el título en el curso 2014/15, los estudiantes no tenían superados al menos 60 ECTS para poder participar en la convocatoria del curso 2015/16 (requisito de la convocatoria)
**Las plazas ofertadas son las mismas que para Matemáticas, siempre que se pueda establecer el acuerdo de estudios</t>
  </si>
  <si>
    <t>*Al haberse implantado el título en el curso 2014/15, los estudiantes no tenían superados al menos 60 ECTS para poder participar en la convocatoria del curso 2015/16 (requisito de la convocatoria)</t>
  </si>
  <si>
    <t>Tabla D. Indicadores del proceso de gestión de movilidad de estudiantes del programa Americampus correspondientes al curso 2015-16 (Fuente: Facultad de Ciencias)</t>
  </si>
  <si>
    <t>Tabla E. Indicadores del proceso de gestión de movilidad de estudiantes del programa Becas Iberoamérica-Estudiantes de Grado-Santander Universidades correspondientes al curso 2015-16 (Fuente: Facultad de Ciencias)</t>
  </si>
  <si>
    <t>OBIN_MOV007 Plazas Ofertadas</t>
  </si>
  <si>
    <t>OBIN_MOV008 Solicitudes</t>
  </si>
  <si>
    <t>OBIN_MOV009 Estancias realizadas</t>
  </si>
  <si>
    <t>OBIN_MOV010 Solicitudes</t>
  </si>
  <si>
    <t>OBIN_MOV011 Estancias realizadas</t>
  </si>
  <si>
    <t>38**</t>
  </si>
  <si>
    <t>***</t>
  </si>
  <si>
    <t>*Al haberse implantado el título en el curso 2014/15, los estudiantes no tenían superados al menos 60 ECTS para poder participar en la convocatoria del curso 2015/16 (requisito de la convocatoria).
**Los estudiantes de máster están exentos del requisito de haber superado al menos 60 ECTS para participar en el programa de movilidad Americampus.
***Las plazas ofertadas para este título pueden ser de cualquiera de las universidades participantes, siempre que sea viable el acuerdo de estudios.</t>
  </si>
  <si>
    <t>Tabla F. Indicadores del proceso de gestión de movilidad de estudiantes del programas de prácticas Erasmus Prácticas y Prácticas ITES-Monterrey correspondientes al curso 2015-16 (Fuente: Facultad de Ciencias)</t>
  </si>
  <si>
    <t>OBIN_MOV012 Solicitudes Er+ITESM</t>
  </si>
  <si>
    <t>OBIN_MOV013 Estancias realizadas ER+ITESM</t>
  </si>
  <si>
    <r>
      <t xml:space="preserve">8 + 8 = </t>
    </r>
    <r>
      <rPr>
        <b/>
        <sz val="11"/>
        <color rgb="FF000000"/>
        <rFont val="Arial Narrow"/>
        <family val="2"/>
      </rPr>
      <t>16</t>
    </r>
  </si>
  <si>
    <r>
      <t xml:space="preserve">2 + 5 = </t>
    </r>
    <r>
      <rPr>
        <b/>
        <sz val="11"/>
        <color rgb="FF000000"/>
        <rFont val="Arial Narrow"/>
        <family val="2"/>
      </rPr>
      <t>7</t>
    </r>
  </si>
  <si>
    <r>
      <t xml:space="preserve">3 + 4 = </t>
    </r>
    <r>
      <rPr>
        <b/>
        <sz val="11"/>
        <color rgb="FF000000"/>
        <rFont val="Arial Narrow"/>
        <family val="2"/>
      </rPr>
      <t>7</t>
    </r>
  </si>
  <si>
    <r>
      <t xml:space="preserve">1 + 3 = </t>
    </r>
    <r>
      <rPr>
        <b/>
        <sz val="11"/>
        <color rgb="FF000000"/>
        <rFont val="Arial Narrow"/>
        <family val="2"/>
      </rPr>
      <t>4</t>
    </r>
  </si>
  <si>
    <r>
      <t xml:space="preserve">0 + 2 = </t>
    </r>
    <r>
      <rPr>
        <b/>
        <sz val="11"/>
        <color rgb="FF000000"/>
        <rFont val="Arial Narrow"/>
        <family val="2"/>
      </rPr>
      <t>2</t>
    </r>
  </si>
  <si>
    <r>
      <t xml:space="preserve">0 + 1 = </t>
    </r>
    <r>
      <rPr>
        <b/>
        <sz val="11"/>
        <color rgb="FF000000"/>
        <rFont val="Arial Narrow"/>
        <family val="2"/>
      </rPr>
      <t>1</t>
    </r>
  </si>
  <si>
    <r>
      <t xml:space="preserve">1 + 0** = </t>
    </r>
    <r>
      <rPr>
        <b/>
        <sz val="11"/>
        <color rgb="FF000000"/>
        <rFont val="Arial Narrow"/>
        <family val="2"/>
      </rPr>
      <t>1</t>
    </r>
  </si>
  <si>
    <r>
      <t xml:space="preserve">0 + 0 = </t>
    </r>
    <r>
      <rPr>
        <b/>
        <sz val="11"/>
        <color rgb="FF000000"/>
        <rFont val="Arial Narrow"/>
        <family val="2"/>
      </rPr>
      <t>0</t>
    </r>
  </si>
  <si>
    <r>
      <t xml:space="preserve">2 + 0** = </t>
    </r>
    <r>
      <rPr>
        <b/>
        <sz val="11"/>
        <color rgb="FF000000"/>
        <rFont val="Arial Narrow"/>
        <family val="2"/>
      </rPr>
      <t>2</t>
    </r>
  </si>
  <si>
    <r>
      <t xml:space="preserve">1 + 0 = </t>
    </r>
    <r>
      <rPr>
        <b/>
        <sz val="11"/>
        <color rgb="FF000000"/>
        <rFont val="Arial Narrow"/>
        <family val="2"/>
      </rPr>
      <t>1</t>
    </r>
  </si>
  <si>
    <t>38***</t>
  </si>
  <si>
    <r>
      <t xml:space="preserve">5 + 5 = </t>
    </r>
    <r>
      <rPr>
        <b/>
        <sz val="11"/>
        <color rgb="FF000000"/>
        <rFont val="Arial Narrow"/>
        <family val="2"/>
      </rPr>
      <t>10</t>
    </r>
  </si>
  <si>
    <r>
      <t xml:space="preserve">1 + 2 = </t>
    </r>
    <r>
      <rPr>
        <b/>
        <sz val="11"/>
        <color rgb="FF000000"/>
        <rFont val="Arial Narrow"/>
        <family val="2"/>
      </rPr>
      <t>3</t>
    </r>
  </si>
  <si>
    <t>17***</t>
  </si>
  <si>
    <r>
      <t xml:space="preserve">3  + 0** = </t>
    </r>
    <r>
      <rPr>
        <b/>
        <sz val="11"/>
        <color rgb="FF000000"/>
        <rFont val="Arial Narrow"/>
        <family val="2"/>
      </rPr>
      <t>1</t>
    </r>
  </si>
  <si>
    <t>81***</t>
  </si>
  <si>
    <t>Máster Universitario en Contaminación Ambiental</t>
  </si>
  <si>
    <t>1***</t>
  </si>
  <si>
    <t>25 + 20 = 45</t>
  </si>
  <si>
    <t>7 + 12 = 19</t>
  </si>
  <si>
    <t>*Al haberse implantado el título en el curso 2014/15, los estudiantes no tenían superados al menos 60 ECTS para poder participar en la convocatoria del curso 2015/16 (requisito de la convocatoria).
**No se ofertaban plazas de prácticas en el ITES-M para los títulos de Estadística, Física, Matemáticas, Máster Universitario en Investigación en Ciencias, Máster Universitario en Formación del Profesorado en Educación Secundaria y Máster Universitario en Contaminación Ambiental.
***Los estudiantes de máster están exentos del requisito de haber superado al menos 60 ECTS para participar en el programa de movilidad Erasmus Prácticas.</t>
  </si>
  <si>
    <r>
      <rPr>
        <b/>
        <sz val="9"/>
        <color theme="1"/>
        <rFont val="Calibri"/>
        <family val="2"/>
        <scheme val="minor"/>
      </rPr>
      <t>Última actualización:</t>
    </r>
    <r>
      <rPr>
        <sz val="9"/>
        <color theme="1"/>
        <rFont val="Calibri"/>
        <family val="2"/>
        <scheme val="minor"/>
      </rPr>
      <t xml:space="preserve"> 15/06/2016 14:37</t>
    </r>
  </si>
  <si>
    <r>
      <rPr>
        <b/>
        <sz val="9"/>
        <color theme="1"/>
        <rFont val="Calibri"/>
        <family val="2"/>
        <scheme val="minor"/>
      </rPr>
      <t>Última actualización:</t>
    </r>
    <r>
      <rPr>
        <sz val="9"/>
        <color theme="1"/>
        <rFont val="Calibri"/>
        <family val="2"/>
        <scheme val="minor"/>
      </rPr>
      <t xml:space="preserve"> 20/06/2016 13:33</t>
    </r>
  </si>
  <si>
    <r>
      <rPr>
        <b/>
        <sz val="12"/>
        <color theme="1"/>
        <rFont val="Calibri"/>
        <family val="2"/>
        <scheme val="minor"/>
      </rPr>
      <t>OBIN_RA001</t>
    </r>
    <r>
      <rPr>
        <sz val="12"/>
        <color theme="1"/>
        <rFont val="Calibri"/>
        <family val="2"/>
        <charset val="129"/>
        <scheme val="minor"/>
      </rPr>
      <t xml:space="preserve">: Tasa de abandono. Relación porcentual entre el número total de estudiantes de una cohorte de nuevo ingreso en primer curso que debieron finalizar la titulación en el curso anterior y que no se han matriculado ni en el curso de estudio ni en el anterior (es decir, no se han matriculado en los dos últimos cursos). </t>
    </r>
  </si>
  <si>
    <r>
      <rPr>
        <b/>
        <sz val="12"/>
        <color theme="1"/>
        <rFont val="Calibri"/>
        <family val="2"/>
        <scheme val="minor"/>
      </rPr>
      <t>OBIN_RA004:</t>
    </r>
    <r>
      <rPr>
        <sz val="12"/>
        <color theme="1"/>
        <rFont val="Calibri"/>
        <family val="2"/>
        <charset val="129"/>
        <scheme val="minor"/>
      </rPr>
      <t xml:space="preserve"> Tasa de graduación. Es el porcentaje de estudiantes que finalizan la enseñanza en el tiempo previsto en el plan de estudios o en un año académico más en relación a su cohorte de entrada.El numerador es el número total de estudiantes que finalizan los estudios tras “n” o “n+1” años, siendo “n” la duración oficial de los mismos. El denominador es el número total de estudiantes que se matricularon en esa titulación “n+1” años antes en primer curso. No se contabilizan aquellos estudiantes que han terminado sus estudios antes del tiempo previsto en el plan de estudios. Hasta el curso 2012-13 no se contabilizaban aquellos estudiantes que tenían algún crédito convalidado o reconocido.</t>
    </r>
  </si>
  <si>
    <r>
      <rPr>
        <b/>
        <sz val="12"/>
        <color theme="1"/>
        <rFont val="Calibri"/>
        <family val="2"/>
        <scheme val="minor"/>
      </rPr>
      <t>OBIN_RA005:</t>
    </r>
    <r>
      <rPr>
        <sz val="12"/>
        <color theme="1"/>
        <rFont val="Calibri"/>
        <family val="2"/>
        <charset val="129"/>
        <scheme val="minor"/>
      </rPr>
      <t xml:space="preserve"> Duración media de los estudios. Expresa la duración media (en cursos) que los estudiantes graduados durante el curso evaluado en un plan de estudios tardan en obtener la acreditación correspondiente a su graduación. Para su cálculo no se consideran los cambios de planes pertenecientes a un mismo estudio (si un estudiante pasa a un nuevo plan de estudio solo se cuenta el tiempo que ha tardado en terminar dicho plan, pero no el tiempo que llevaba con el plan anterior). Hasta el curso 2012-13 no se contabilizaban aquellos estudiantes que tenían algún crédito convalidado o reconocido y sólo se tenían en cuenta aquellos que acceden por la vía de selectividad, en titulaciones de ciclo corto o largo, y acceso a segundo ciclo, para aquellas titulaciones de solo segundo ciclo.</t>
    </r>
  </si>
  <si>
    <r>
      <rPr>
        <b/>
        <sz val="12"/>
        <color theme="1"/>
        <rFont val="Calibri"/>
        <family val="2"/>
        <scheme val="minor"/>
      </rPr>
      <t>OBIN_RA006:</t>
    </r>
    <r>
      <rPr>
        <sz val="12"/>
        <color theme="1"/>
        <rFont val="Calibri"/>
        <family val="2"/>
        <charset val="129"/>
        <scheme val="minor"/>
      </rPr>
      <t xml:space="preserve"> Tasa de eficiencia. Relación porcentual entre el número total de créditos del Plan de estudios a los que debieron haberse matriculado a lo largo de sus estudios el conjunto de graduados del curso académico evaluado y el número total de créditos en los que realmente han tenido que matricularse. Para el cálculo se consideran los estudiantes graduados que comenzaron en primer curso. Hasta el curso 2012-13 no se contabilizaban aquellos estudiantes que tenían algún crédito convalidado o reconocido y sólo se tenían en cuenta aquellos que accedían por la vía de selectividad, en titulaciones de ciclo corto o largo, y por la vía de acceso a segundo ciclo, para aquellas titulaciones de solo segundo ciclo. </t>
    </r>
  </si>
  <si>
    <r>
      <rPr>
        <b/>
        <sz val="12"/>
        <color theme="1"/>
        <rFont val="Calibri"/>
        <family val="2"/>
        <scheme val="minor"/>
      </rPr>
      <t>OBIN_RA007</t>
    </r>
    <r>
      <rPr>
        <sz val="12"/>
        <color theme="1"/>
        <rFont val="Calibri"/>
        <family val="2"/>
        <charset val="129"/>
        <scheme val="minor"/>
      </rPr>
      <t>: Tasa de progreso normalizado. Proporción entre el número total de créditos que han aprobado el conjunto de estudiantes graduados durante el curso evaluado y el número total de créditos de los que se ha matriculado a lo largo de sus planes de estudios. Para el cálculo se consideran los estudiantes graduados que comenzaron en primer curso. Hasta el curso 2012-13 no se contabilizaban aquellos estudiantes que tenían algún crédito convalidado o reconocido, y sólo se tenían en cuenta aquellos que accedían por la vía de selectividad en titulaciones de ciclo corto o largo y por la vía de acceso a segundo ciclo para aquellas titulaciones de solo segundo ciclo.</t>
    </r>
  </si>
  <si>
    <r>
      <rPr>
        <b/>
        <sz val="12"/>
        <color theme="1"/>
        <rFont val="Calibri"/>
        <family val="2"/>
        <scheme val="minor"/>
      </rPr>
      <t>OBIN_RA008:</t>
    </r>
    <r>
      <rPr>
        <sz val="12"/>
        <color theme="1"/>
        <rFont val="Calibri"/>
        <family val="2"/>
        <charset val="129"/>
        <scheme val="minor"/>
      </rPr>
      <t xml:space="preserve"> Convocatorias medias para aprobar. Expresa el número de convocatorias medio que necesita un estudiante para aprobar una determinada asignatura.</t>
    </r>
  </si>
  <si>
    <t>2016-17</t>
  </si>
  <si>
    <t>Tasa de abandono (OBIN_RA-001)</t>
  </si>
  <si>
    <t>Código plan</t>
  </si>
  <si>
    <t>0126</t>
  </si>
  <si>
    <t>0127</t>
  </si>
  <si>
    <t>0128</t>
  </si>
  <si>
    <t>0134</t>
  </si>
  <si>
    <t>0132</t>
  </si>
  <si>
    <t>0133</t>
  </si>
  <si>
    <t>0135</t>
  </si>
  <si>
    <t>0138</t>
  </si>
  <si>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2015. Última actualización: 17/11/2016 13:41</t>
    </r>
  </si>
  <si>
    <r>
      <t xml:space="preserve">Tasa de rendimiento (OBIN_RA-002). </t>
    </r>
    <r>
      <rPr>
        <b/>
        <sz val="12"/>
        <rFont val="Calibri"/>
        <scheme val="minor"/>
      </rPr>
      <t>Observaciones</t>
    </r>
    <r>
      <rPr>
        <b/>
        <sz val="12"/>
        <color rgb="FFFF0000"/>
        <rFont val="Calibri"/>
        <scheme val="minor"/>
      </rPr>
      <t xml:space="preserve">: </t>
    </r>
    <r>
      <rPr>
        <b/>
        <sz val="8"/>
        <rFont val="Calibri"/>
        <scheme val="minor"/>
      </rPr>
      <t>Los datos del curso 2015-16 son provisionales debido a que las situaciones académicas que se dan a lo largo del curso pueden hacer variar las cifras proporcionadas</t>
    </r>
  </si>
  <si>
    <t>0120</t>
  </si>
  <si>
    <t>0121</t>
  </si>
  <si>
    <t>0122</t>
  </si>
  <si>
    <t>0123</t>
  </si>
  <si>
    <t>0124</t>
  </si>
  <si>
    <t>0125</t>
  </si>
  <si>
    <t>0129</t>
  </si>
  <si>
    <t>0130</t>
  </si>
  <si>
    <t>0131</t>
  </si>
  <si>
    <t>0136</t>
  </si>
  <si>
    <t>0119</t>
  </si>
  <si>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2015. Última actualización:17/11/2016 14:11</t>
    </r>
  </si>
  <si>
    <r>
      <t>Tasa de éxito (OBIN_RA-003).</t>
    </r>
    <r>
      <rPr>
        <sz val="11"/>
        <rFont val="Calibri"/>
        <family val="2"/>
        <scheme val="minor"/>
      </rPr>
      <t xml:space="preserve"> </t>
    </r>
    <r>
      <rPr>
        <b/>
        <sz val="11"/>
        <rFont val="Calibri"/>
        <scheme val="minor"/>
      </rPr>
      <t>Observaciones</t>
    </r>
    <r>
      <rPr>
        <sz val="11"/>
        <rFont val="Calibri"/>
        <family val="2"/>
        <scheme val="minor"/>
      </rPr>
      <t>:Los datos del curso 2015-16 son provisionales debido a que las situaciones académicas que se dan a lo largo del curso pueden hacer variar las cifras proporcionadas</t>
    </r>
  </si>
  <si>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2015. Última actualización:  17/11/2016 14:13</t>
    </r>
  </si>
  <si>
    <r>
      <t xml:space="preserve">Tasa de graduación (OBIN_RA-004). </t>
    </r>
    <r>
      <rPr>
        <b/>
        <sz val="12"/>
        <rFont val="Calibri"/>
        <scheme val="minor"/>
      </rPr>
      <t>Observaciones:</t>
    </r>
    <r>
      <rPr>
        <b/>
        <sz val="12"/>
        <color rgb="FFFF0000"/>
        <rFont val="Calibri"/>
        <scheme val="minor"/>
      </rPr>
      <t xml:space="preserve"> </t>
    </r>
    <r>
      <rPr>
        <b/>
        <sz val="12"/>
        <rFont val="Calibri"/>
        <scheme val="minor"/>
      </rPr>
      <t>l</t>
    </r>
    <r>
      <rPr>
        <sz val="12"/>
        <rFont val="Calibri"/>
        <scheme val="minor"/>
      </rPr>
      <t>os datos del curso 2015-16 son provisionales debido a que las situaciones académicas que se dan a lo largo del curso pueden hacer variar las cifras proporcionadas</t>
    </r>
  </si>
  <si>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2015. Última actualización: 25/11/2016 10:28</t>
    </r>
  </si>
  <si>
    <r>
      <t xml:space="preserve">Duración media de los estudios (OBIN_RA-005). </t>
    </r>
    <r>
      <rPr>
        <b/>
        <sz val="12"/>
        <rFont val="Calibri"/>
        <scheme val="minor"/>
      </rPr>
      <t>Observaciones: l</t>
    </r>
    <r>
      <rPr>
        <sz val="12"/>
        <rFont val="Calibri"/>
        <scheme val="minor"/>
      </rPr>
      <t>os datos del curso 2015-16 son provisionales debido a que las situaciones académicas que se dan a lo largo del curso pueden hacer variar las cifras proporcionadas</t>
    </r>
  </si>
  <si>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2015. Última actualización:17/11/2016 14:24</t>
    </r>
  </si>
  <si>
    <r>
      <t xml:space="preserve">Tasa de eficiencia (OBIN_RA-006). </t>
    </r>
    <r>
      <rPr>
        <b/>
        <sz val="12"/>
        <rFont val="Calibri"/>
        <scheme val="minor"/>
      </rPr>
      <t>Observaciones: l</t>
    </r>
    <r>
      <rPr>
        <sz val="12"/>
        <rFont val="Calibri"/>
        <scheme val="minor"/>
      </rPr>
      <t>os casos en que el valor del indicador es igual a 100 se deben, en su mayoría, al elevado volumen de alumnos procedentes de otros estudios y que sólo requieren la superación de cursos de adaptación junto con otros créditos del plan de estudios. Los datos del curso 2015-16 son provisionales</t>
    </r>
  </si>
  <si>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2015. Última actualización:23/11/2016 11:27</t>
    </r>
  </si>
  <si>
    <r>
      <t xml:space="preserve">Tasa de progreso normalizado (OBIN_RA-007). </t>
    </r>
    <r>
      <rPr>
        <b/>
        <sz val="12"/>
        <rFont val="Calibri"/>
        <scheme val="minor"/>
      </rPr>
      <t>Observaciones: l</t>
    </r>
    <r>
      <rPr>
        <sz val="12"/>
        <rFont val="Calibri"/>
        <scheme val="minor"/>
      </rPr>
      <t>os casos en que el valor del indicador es igual a 1 se deben, en su mayoría, a que algunos alumnos de ese plan de estudios tiene un número de créditos aprobados y reconocidos superior al número de créditos que se necesitan para obtener el título. Los datos del curso 2015-16 son provisionales</t>
    </r>
  </si>
  <si>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2015. Última actualización: 23/11/2016 11:37</t>
    </r>
  </si>
  <si>
    <r>
      <t xml:space="preserve">Convocatorias medias para aprobar (OBIN_RA-008). </t>
    </r>
    <r>
      <rPr>
        <b/>
        <sz val="12"/>
        <rFont val="Calibri"/>
        <scheme val="minor"/>
      </rPr>
      <t>Observaciones: l</t>
    </r>
    <r>
      <rPr>
        <sz val="12"/>
        <rFont val="Calibri"/>
        <scheme val="minor"/>
      </rPr>
      <t>os datos del curso 2015-16 son provisionales debido a que las situaciones académicas que se dan a lo largo del curso pueden hacer variar las cifras proporcionadas</t>
    </r>
  </si>
  <si>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2015. Última actualización: 29/09/2016 10:30</t>
    </r>
  </si>
  <si>
    <r>
      <t xml:space="preserve">Tasa de abandono por año (OBIN_RA-009). </t>
    </r>
    <r>
      <rPr>
        <b/>
        <sz val="12"/>
        <rFont val="Calibri"/>
        <scheme val="minor"/>
      </rPr>
      <t>Observaciones:</t>
    </r>
    <r>
      <rPr>
        <b/>
        <sz val="12"/>
        <color rgb="FFFF0000"/>
        <rFont val="Calibri"/>
        <scheme val="minor"/>
      </rPr>
      <t xml:space="preserve"> </t>
    </r>
    <r>
      <rPr>
        <sz val="12"/>
        <rFont val="Calibri"/>
        <scheme val="minor"/>
      </rPr>
      <t>para GRADO son provisionales los datos de abandono de 3er año desde el curso 2012-13, los abandonos de 2º año desde 2013-14 y los de 1er año desde 2014-15. En MÁSTER son provisionales los datos de abandono de 3er año desde 2013-14 y los abandonos de 2º año desde 2014-15</t>
    </r>
  </si>
  <si>
    <t>Abandonos en el 1er año</t>
  </si>
  <si>
    <t>Abandonos en el 2º año</t>
  </si>
  <si>
    <t>Abandonos en el 3er año</t>
  </si>
  <si>
    <t>% 1er año</t>
  </si>
  <si>
    <t>% 2º año</t>
  </si>
  <si>
    <t>% 3er año</t>
  </si>
  <si>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2015. Última actualización:25/11/2016 11:25</t>
    </r>
  </si>
  <si>
    <r>
      <t xml:space="preserve">Nota media de los estudiantes graduados (OBIN_RA-010). </t>
    </r>
    <r>
      <rPr>
        <b/>
        <sz val="12"/>
        <rFont val="Calibri"/>
        <scheme val="minor"/>
      </rPr>
      <t>Observaciones: l</t>
    </r>
    <r>
      <rPr>
        <sz val="12"/>
        <rFont val="Calibri"/>
        <scheme val="minor"/>
      </rPr>
      <t>os datos del curso 2015-16 son provisionales debido a que las situaciones académicas que se dan a lo largo del curso pueden hacer variar las cifras proporcionadas</t>
    </r>
  </si>
  <si>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2015. Última actualización:  23/11/2016 14:18</t>
    </r>
  </si>
  <si>
    <t>PR_SO004_PRESTO- Procedimento de encuestas de satisfacción con las titulaciones oficiales</t>
  </si>
  <si>
    <t xml:space="preserve">Satisfacción con la actuación docente (OBIN_SU-001). </t>
  </si>
  <si>
    <t>código plan</t>
  </si>
  <si>
    <t>Total general UEx</t>
  </si>
  <si>
    <r>
      <t>Fuente:</t>
    </r>
    <r>
      <rPr>
        <sz val="9"/>
        <color rgb="FF000000"/>
        <rFont val="Calibri"/>
        <family val="2"/>
        <scheme val="minor"/>
      </rPr>
      <t xml:space="preserve"> Base de datos de la Universidad de Extremadura. Elaboración: Unidad Técnica de Evaluación y Calidad. 2014. Última actualización: 03/12/2014 10:13</t>
    </r>
  </si>
  <si>
    <t>Cumplimiento de las obligaciones docentes (OBIN_SU-002)</t>
  </si>
  <si>
    <t>Satisfacción de los egresados con la titulación (OBIN_SU-003)</t>
  </si>
  <si>
    <t>codigo estudio</t>
  </si>
  <si>
    <t>G03</t>
  </si>
  <si>
    <t>G05</t>
  </si>
  <si>
    <t>G15</t>
  </si>
  <si>
    <t>G41</t>
  </si>
  <si>
    <t>G44</t>
  </si>
  <si>
    <t>G59</t>
  </si>
  <si>
    <t>total de los grados de la UEx</t>
  </si>
  <si>
    <t>M10</t>
  </si>
  <si>
    <t>M17</t>
  </si>
  <si>
    <t>M25</t>
  </si>
  <si>
    <t>M28</t>
  </si>
  <si>
    <t>total de los másteres de la UEx</t>
  </si>
  <si>
    <r>
      <t>Fuente:</t>
    </r>
    <r>
      <rPr>
        <sz val="9"/>
        <color rgb="FF000000"/>
        <rFont val="Calibri"/>
        <family val="2"/>
        <scheme val="minor"/>
      </rPr>
      <t xml:space="preserve"> Base de datos de la Universidad de Extremadura. Elaboración: Unidad Técnica de Evaluación y Calidad. 2014. Última actualización: 29/11/2016 12:17</t>
    </r>
  </si>
  <si>
    <t>Satisfacción de los estudiantes con la titulación (OBIN_SU-004)</t>
  </si>
  <si>
    <t>Facultad de Ciencias: Grados</t>
  </si>
  <si>
    <t>Facultad de Ciencias: Másteres</t>
  </si>
  <si>
    <t>0137</t>
  </si>
  <si>
    <r>
      <t>Fuente:</t>
    </r>
    <r>
      <rPr>
        <sz val="9"/>
        <color rgb="FF000000"/>
        <rFont val="Calibri"/>
        <family val="2"/>
        <scheme val="minor"/>
      </rPr>
      <t xml:space="preserve"> Base de datos de la Universidad de Extremadura. Elaboración: Unidad Técnica de Evaluación y Calidad. 2014. Última actualización:  29/11/2016 12:58</t>
    </r>
  </si>
  <si>
    <t>Satisfacción del PDI con la titulación (OBIN_SU-005)</t>
  </si>
  <si>
    <r>
      <t>Fuente:</t>
    </r>
    <r>
      <rPr>
        <sz val="9"/>
        <color rgb="FF000000"/>
        <rFont val="Calibri"/>
        <family val="2"/>
        <scheme val="minor"/>
      </rPr>
      <t xml:space="preserve"> Base de datos de la Universidad de Extremadura. Elaboración: Unidad Técnica de Evaluación y Calidad. 2014. Última actualización: 29/11/2016 12:5</t>
    </r>
  </si>
  <si>
    <t>Satisfacción del PAS con la gestión de las titulaciones del centro (OBIN_SU-006)</t>
  </si>
  <si>
    <r>
      <t>Fuente:</t>
    </r>
    <r>
      <rPr>
        <sz val="9"/>
        <color rgb="FF000000"/>
        <rFont val="Calibri"/>
        <family val="2"/>
        <scheme val="minor"/>
      </rPr>
      <t xml:space="preserve"> Base de datos de la Universidad de Extremadura. Elaboración: Unidad Técnica de Evaluación y Calidad. 2014. Última actualización: 29/11/2016 12:58</t>
    </r>
  </si>
  <si>
    <t>Total grados UEx</t>
  </si>
  <si>
    <t>Grados Facultad de Ciencias</t>
  </si>
  <si>
    <t>Total másteres UEx</t>
  </si>
  <si>
    <t>Másteres Facultad de Ciencias</t>
  </si>
  <si>
    <t>OBIN_DU001: Preinscritos en primera opción sobre el número total de plazas ofertadas. Relación entre el número total de estudiantes preinscritos en primera opción en cada plan de estudios y el número total de plazas ofertadas por la Universidad. No hay límite de oferta en los estudios de Sólo segundo ciclo ni en el acceso al segundo ciclo de una titulación de ciclo largo. En las cifras totales se excluyen los datos de preinscritos de dichos estudios.</t>
  </si>
  <si>
    <t>OBIN_DU002: Nuevo ingreso en primera opción sobre el total de nuevo ingreso en primer curso. Relación porcentual entre el número de estudiantes que son admitidos en el estudio solicitado en primera opción de su preinscripción (y formalizan la matrícula) y el número total de estudiantes matriculados de nuevo ingreso en primer curso*. * Se considera estudiante de nuevo ingreso en primer curso aquél que es admitido en el proceso de preinscripción y formaliza la matrícula.</t>
  </si>
  <si>
    <t>OBIN_DU003: Nuevo ingreso en primer curso sobre el total de plazas ofertadas. Relación porcentual entre el número de estudiantes matriculados de nuevo ingreso en primer curso* en cada plan de estudios y el número de plazas ofertadas en primer curso.  Se han dejado en blanco las titulaciones sin límite de plazas de Sólo segundo ciclo o Ciclo largo. * Se considera estudiante de nuevo ingreso en primer curso aquél que es admitido en el proceso de preinscripción y formaliza la matrícula.</t>
  </si>
  <si>
    <t>OBIN_DU004: Nota mínima de acceso. La nota mínima de acceso es la del último estudiante que se ha matriculado en un plan de estudios determinado. Esta nota se fija cada año al final del proceso de matrícula en función de las plazas ofertadas para cada estudio y las notas de acceso obtenidas por los estudiantes que se han matriculado de nuevo ingreso en primer curso*. * Se considera estudiante de nuevo ingreso en primer curso aquél que es admitido en el proceso de preinscripción y formaliza la matrícula.</t>
  </si>
  <si>
    <t>OBIN_DU005: Nota media de acceso. Proporciona la nota media de acceso correspondiente al número total de estudiantes de nuevo ingreso en primer curso* en un plan de estudios. * Se considera estudiante de nuevo ingreso en primer curso aquél que es admitido en el proceso de preinscripción y formaliza la matrícula.</t>
  </si>
  <si>
    <t>OBIN_DU013: Traslado de expedientes de estudiantes de nuevo ingreso (entrantes). Número de estudiantes que, tras superar las Pruebas de Acceso a la Universidad (PAU) en otra Comunidad Autónoma, trasladan su expediente para iniciar sus estudios universitarios en la Universidad de Extremadura.</t>
  </si>
  <si>
    <t>OBIN_DU014: Traslado de expedientes de estudiantes que superan las PAU (salientes). Número de estudiantes que superan las Pruebas de Acceso a la Universidad (PAU) en la Comunidad Autónoma de Extremadura y trasladan su expediente para iniciar estudios universitarios en una universidad de otra Comunidad Autónoma.</t>
  </si>
  <si>
    <t xml:space="preserve">OBIN_PA-004: estudiantes matriculados. </t>
  </si>
  <si>
    <t>Preinscritos en 1ª opción sobre el total de plazas ofertadas        (OBIN_DU-001)</t>
  </si>
  <si>
    <r>
      <rPr>
        <b/>
        <sz val="9"/>
        <rFont val="Calibri"/>
        <scheme val="minor"/>
      </rPr>
      <t>Fuente:</t>
    </r>
    <r>
      <rPr>
        <sz val="9"/>
        <rFont val="Calibri"/>
        <scheme val="minor"/>
      </rPr>
      <t xml:space="preserve"> Base de datos de la Universidad de Extremadura.   Elaboración: Unidad Técnica de Evaluación y Calidad.  Última actualización: 17/11/2016 10:36</t>
    </r>
  </si>
  <si>
    <r>
      <t xml:space="preserve">Nuevo ingreso en 1ª opción sobre el total de nuevo ingreso en 1er curso (OBIN_DU-002). </t>
    </r>
    <r>
      <rPr>
        <b/>
        <sz val="12"/>
        <rFont val="Calibri"/>
        <scheme val="minor"/>
      </rPr>
      <t>Observaciones</t>
    </r>
    <r>
      <rPr>
        <sz val="12"/>
        <rFont val="Calibri"/>
        <scheme val="minor"/>
      </rPr>
      <t>: los datos del curso 2016-17 son provisionales debido a que las situaciones académicas que se dan a lo largo del curso pueden hacer variar las cifras proporcionadas</t>
    </r>
  </si>
  <si>
    <t>código grado</t>
  </si>
  <si>
    <t>Total grados Facultad de Ciencias</t>
  </si>
  <si>
    <t>código máster</t>
  </si>
  <si>
    <t>Total másteres Facultad de Ciencias</t>
  </si>
  <si>
    <r>
      <t>Fuente:</t>
    </r>
    <r>
      <rPr>
        <sz val="9"/>
        <rFont val="Calibri"/>
        <scheme val="minor"/>
      </rPr>
      <t xml:space="preserve"> Base de datos de la Universidad de Extremadura.  Elaboración: Unidad Técnica de Evaluación y Calidad.  Última actualización: 24/11/2016 14:47</t>
    </r>
  </si>
  <si>
    <r>
      <t xml:space="preserve">Nuevo ingreso en 1er curso sobre el total de plazas ofertadas      (OBIN_DU-003). </t>
    </r>
    <r>
      <rPr>
        <b/>
        <sz val="12"/>
        <rFont val="Calibri"/>
        <scheme val="minor"/>
      </rPr>
      <t>Observaciones:</t>
    </r>
    <r>
      <rPr>
        <sz val="12"/>
        <rFont val="Calibri"/>
        <scheme val="minor"/>
      </rPr>
      <t xml:space="preserve"> los datos del curso 2016-17 son provisionales debido a que las situaciones académicas que se dan a lo largo del curso pueden hacer variar las cifras proporcionadas</t>
    </r>
  </si>
  <si>
    <r>
      <t>Fuente:</t>
    </r>
    <r>
      <rPr>
        <sz val="9"/>
        <rFont val="Calibri"/>
        <scheme val="minor"/>
      </rPr>
      <t xml:space="preserve"> Base de datos de la Universidad de Extremadura.   Elaboración: Unidad Técnica de Evaluación y Calidad.  Última actualización:24/11/2016 14:47</t>
    </r>
  </si>
  <si>
    <r>
      <t xml:space="preserve">Nota mínima de acceso (OBIN_DU-004). </t>
    </r>
    <r>
      <rPr>
        <b/>
        <sz val="12"/>
        <rFont val="Calibri"/>
        <scheme val="minor"/>
      </rPr>
      <t>Observaciones:</t>
    </r>
    <r>
      <rPr>
        <sz val="12"/>
        <rFont val="Calibri"/>
        <scheme val="minor"/>
      </rPr>
      <t xml:space="preserve"> los datos del curso 2016-17 son provisionales debido a que las situaciones académicas que se dan a lo largo del curso pueden hacer variar las cifras proporcionadas</t>
    </r>
  </si>
  <si>
    <r>
      <t>Fuente:</t>
    </r>
    <r>
      <rPr>
        <sz val="9"/>
        <rFont val="Calibri"/>
        <scheme val="minor"/>
      </rPr>
      <t xml:space="preserve"> Base de datos de la Universidad de Extremadura.   Elaboración: Unidad Técnica de Evaluación y Calidad. 2015   Última actualización:17/11/2016 12:18</t>
    </r>
  </si>
  <si>
    <t>Nota media de acceso (OBIN_DU-005)</t>
  </si>
  <si>
    <t>Fuente: Base de datos de la Universidad de Extremadura. Elaboración: Unidad Técnica de Evaluación y Calidad. 2014</t>
  </si>
  <si>
    <r>
      <t xml:space="preserve">Traslados de expedientes de alumnos de nuevo ingreso (entrantes) (OBIN_DU-013). </t>
    </r>
    <r>
      <rPr>
        <b/>
        <sz val="12"/>
        <rFont val="Calibri"/>
        <scheme val="minor"/>
      </rPr>
      <t>Observaciones:</t>
    </r>
    <r>
      <rPr>
        <sz val="12"/>
        <rFont val="Calibri"/>
        <scheme val="minor"/>
      </rPr>
      <t xml:space="preserve"> los datos del curso 2016-17 son provisionales debido a que las situaciones académicas que se dan a lo largo del curso pueden hacer variar las cifras proporcionadas</t>
    </r>
  </si>
  <si>
    <t>G32</t>
  </si>
  <si>
    <t>G34</t>
  </si>
  <si>
    <t>G50</t>
  </si>
  <si>
    <t>G57</t>
  </si>
  <si>
    <r>
      <t>Fuente:</t>
    </r>
    <r>
      <rPr>
        <sz val="9"/>
        <rFont val="Calibri"/>
        <scheme val="minor"/>
      </rPr>
      <t xml:space="preserve"> Base de datos de la Universidad de Extremadura.  Elaboración: Unidad Técnica de Evaluación y Calidad.   Última actualización: 17/11/2016 11:21</t>
    </r>
  </si>
  <si>
    <t>Total 2016-17</t>
  </si>
  <si>
    <r>
      <t xml:space="preserve">OBIN_DU014. </t>
    </r>
    <r>
      <rPr>
        <b/>
        <sz val="12"/>
        <rFont val="Calibri"/>
        <scheme val="minor"/>
      </rPr>
      <t>Observaciones</t>
    </r>
    <r>
      <rPr>
        <sz val="12"/>
        <rFont val="Calibri"/>
        <scheme val="minor"/>
      </rPr>
      <t>: los datos del curso 2016-17 son provisionales debido a que las situaciones académicas que se dan a lo largo del curso pueden hacer variar las cifras proporcionadas</t>
    </r>
  </si>
  <si>
    <t>DOBLE GRADO EN AMBIENTALES/ CIENCIAS DEL MAR</t>
  </si>
  <si>
    <t>DOBLE GRADO EN CIENCIAS AMBIENTALES/ CIENCIAS DEL MAR</t>
  </si>
  <si>
    <t>DOBLE GRADO EN QUÍMICA - INGENIERÍA DE MATERIALES</t>
  </si>
  <si>
    <t>DOBLE GRADO EN QUÍMICA/ INGENIERÍA DE MATERIALES</t>
  </si>
  <si>
    <t>UNIVERSITAT DE GIRONA</t>
  </si>
  <si>
    <t>GRADO EN GENÉTICA</t>
  </si>
  <si>
    <t>UNIVERSITAT AUTÓNOMA DE BARCELONA</t>
  </si>
  <si>
    <t>GRADO EN GEOLOGÍA Y CIENCIAS AMBIENTALES</t>
  </si>
  <si>
    <t>GRADO EN INGENIERÍA BIOMÉDICA</t>
  </si>
  <si>
    <t>UNIVERSITAT POMPEU FABRA</t>
  </si>
  <si>
    <t>UNIVERSIDAD DE ALMERIA</t>
  </si>
  <si>
    <t>PCEO GRADO EN CIENCIAS DEL MAR- GRADO EN CIENCIAS AMBIENTALES</t>
  </si>
  <si>
    <r>
      <t>Fuente:</t>
    </r>
    <r>
      <rPr>
        <sz val="9"/>
        <rFont val="Calibri"/>
        <scheme val="minor"/>
      </rPr>
      <t xml:space="preserve"> Base de datos de la Universidad de Extremadura.   Elaboración: Unidad Técnica de Evaluación y Calidad. 2015    Última actualización:17/11/2016 11:23</t>
    </r>
  </si>
  <si>
    <t>OBIN_PA-004. estudiantes matriculados</t>
  </si>
  <si>
    <t>Grado</t>
  </si>
  <si>
    <t>Máster</t>
  </si>
  <si>
    <t>0111</t>
  </si>
  <si>
    <t>0112</t>
  </si>
  <si>
    <t>0113</t>
  </si>
  <si>
    <t>0114</t>
  </si>
  <si>
    <t>0115</t>
  </si>
  <si>
    <t>0116</t>
  </si>
  <si>
    <t>0117</t>
  </si>
  <si>
    <t>0118</t>
  </si>
  <si>
    <t>Fuente: Base de datos de la Universidad de Extremadura. Elaboración: Unidad Técnica de Evaluación y Calidad. 2016. Última actualización: 17/11/2016 12:26</t>
  </si>
  <si>
    <t>Tasa de inserción laboral (OBIN_IL-001)</t>
  </si>
  <si>
    <t>Grados</t>
  </si>
  <si>
    <t>Másteres</t>
  </si>
  <si>
    <t>503</t>
  </si>
  <si>
    <t>LICENCIATURA EN ENOLOGÍA</t>
  </si>
  <si>
    <t>713</t>
  </si>
  <si>
    <t>802</t>
  </si>
  <si>
    <t>803</t>
  </si>
  <si>
    <t>804</t>
  </si>
  <si>
    <t>805</t>
  </si>
  <si>
    <t>882</t>
  </si>
  <si>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2016. Última actualización: 22/11/2016 10:11</t>
    </r>
  </si>
  <si>
    <t>Tasa de egresados que han trabajado alguna vez (OBIN_IL-002)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</si>
</sst>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7" x14ac:knownFonts="1">
    <font>
      <sz val="12"/>
      <color theme="1"/>
      <name val="Calibri"/>
      <family val="2"/>
      <charset val="129"/>
      <scheme val="minor"/>
    </font>
    <font>
      <sz val="12"/>
      <color theme="1"/>
      <name val="Calibri"/>
      <family val="2"/>
      <charset val="129"/>
      <scheme val="minor"/>
    </font>
    <font>
      <sz val="12"/>
      <color theme="1"/>
      <name val="Calibri"/>
      <family val="2"/>
      <charset val="129"/>
      <scheme val="minor"/>
    </font>
    <font>
      <sz val="12"/>
      <color indexed="8"/>
      <name val="Calibri"/>
      <family val="2"/>
    </font>
    <font>
      <b/>
      <sz val="12"/>
      <color indexed="8"/>
      <name val="Calibri"/>
    </font>
    <font>
      <b/>
      <sz val="12"/>
      <color indexed="10"/>
      <name val="Calibri"/>
    </font>
    <font>
      <sz val="12"/>
      <name val="Calibri"/>
    </font>
    <font>
      <sz val="12"/>
      <color indexed="10"/>
      <name val="Calibri"/>
      <family val="2"/>
    </font>
    <font>
      <b/>
      <sz val="8"/>
      <color indexed="8"/>
      <name val="Calibri"/>
    </font>
    <font>
      <b/>
      <sz val="10"/>
      <color indexed="8"/>
      <name val="Calibri"/>
    </font>
    <font>
      <sz val="10"/>
      <color indexed="8"/>
      <name val="Calibri"/>
    </font>
    <font>
      <b/>
      <sz val="12"/>
      <name val="Calibri"/>
    </font>
    <font>
      <sz val="12"/>
      <color rgb="FFFF0000"/>
      <name val="Calibri"/>
      <family val="2"/>
      <scheme val="minor"/>
    </font>
    <font>
      <u/>
      <sz val="11"/>
      <color theme="10"/>
      <name val="Calibri"/>
      <family val="2"/>
      <scheme val="minor"/>
    </font>
    <font>
      <sz val="11"/>
      <color theme="1"/>
      <name val="Calibri"/>
      <family val="2"/>
      <scheme val="minor"/>
    </font>
    <font>
      <b/>
      <sz val="12"/>
      <color theme="1"/>
      <name val="Calibri"/>
      <family val="2"/>
      <scheme val="minor"/>
    </font>
    <font>
      <b/>
      <sz val="12"/>
      <color rgb="FF000000"/>
      <name val="Calibri"/>
      <scheme val="minor"/>
    </font>
    <font>
      <b/>
      <sz val="8"/>
      <color theme="1"/>
      <name val="Calibri"/>
      <scheme val="minor"/>
    </font>
    <font>
      <sz val="8"/>
      <color theme="1"/>
      <name val="Calibri"/>
      <scheme val="minor"/>
    </font>
    <font>
      <b/>
      <sz val="10"/>
      <color theme="1"/>
      <name val="Calibri"/>
      <scheme val="minor"/>
    </font>
    <font>
      <sz val="12"/>
      <color rgb="FF000000"/>
      <name val="Calibri"/>
      <family val="2"/>
      <scheme val="minor"/>
    </font>
    <font>
      <b/>
      <sz val="12"/>
      <name val="Calibri"/>
      <scheme val="minor"/>
    </font>
    <font>
      <sz val="12"/>
      <name val="Calibri"/>
      <scheme val="minor"/>
    </font>
    <font>
      <sz val="10"/>
      <color theme="1"/>
      <name val="Calibri"/>
      <scheme val="minor"/>
    </font>
    <font>
      <b/>
      <sz val="10"/>
      <color rgb="FF000000"/>
      <name val="Calibri"/>
      <scheme val="minor"/>
    </font>
    <font>
      <b/>
      <sz val="12"/>
      <color rgb="FF000000"/>
      <name val="Calibri"/>
    </font>
    <font>
      <b/>
      <sz val="8"/>
      <color rgb="FF000000"/>
      <name val="Calibri"/>
      <scheme val="minor"/>
    </font>
    <font>
      <sz val="8"/>
      <color rgb="FF000000"/>
      <name val="Calibri"/>
      <scheme val="minor"/>
    </font>
    <font>
      <b/>
      <sz val="10"/>
      <name val="Calibri"/>
      <scheme val="minor"/>
    </font>
    <font>
      <sz val="10"/>
      <color rgb="FF000000"/>
      <name val="Calibri"/>
      <scheme val="minor"/>
    </font>
    <font>
      <sz val="12"/>
      <color theme="1"/>
      <name val="Cambria"/>
    </font>
    <font>
      <sz val="10"/>
      <color rgb="FF000000"/>
      <name val="Arial Narrow"/>
    </font>
    <font>
      <sz val="14"/>
      <color theme="1"/>
      <name val="Arial"/>
      <family val="2"/>
    </font>
    <font>
      <b/>
      <sz val="18"/>
      <color theme="1"/>
      <name val="Calibri"/>
      <scheme val="minor"/>
    </font>
    <font>
      <b/>
      <sz val="11"/>
      <color theme="1"/>
      <name val="Calibri"/>
      <scheme val="minor"/>
    </font>
    <font>
      <sz val="12"/>
      <color rgb="FFFF0000"/>
      <name val="Calibri"/>
    </font>
    <font>
      <b/>
      <sz val="11"/>
      <color rgb="FF000000"/>
      <name val="Arial Narrow"/>
      <family val="2"/>
    </font>
    <font>
      <sz val="11"/>
      <color rgb="FF000000"/>
      <name val="Arial Narrow"/>
      <family val="2"/>
    </font>
    <font>
      <b/>
      <sz val="9"/>
      <color theme="1"/>
      <name val="Calibri"/>
      <family val="2"/>
      <scheme val="minor"/>
    </font>
    <font>
      <sz val="9"/>
      <color theme="1"/>
      <name val="Calibri"/>
      <family val="2"/>
      <scheme val="minor"/>
    </font>
    <font>
      <sz val="8"/>
      <color rgb="FFFF0000"/>
      <name val="Calibri"/>
      <scheme val="minor"/>
    </font>
    <font>
      <b/>
      <sz val="12"/>
      <color rgb="FFFF0000"/>
      <name val="Calibri"/>
      <scheme val="minor"/>
    </font>
    <font>
      <sz val="9"/>
      <color rgb="FF000000"/>
      <name val="Calibri"/>
      <family val="2"/>
      <scheme val="minor"/>
    </font>
    <font>
      <sz val="10"/>
      <name val="Calibri"/>
      <family val="2"/>
      <scheme val="minor"/>
    </font>
    <font>
      <sz val="10"/>
      <color rgb="FFFF0000"/>
      <name val="Calibri"/>
      <family val="2"/>
      <scheme val="minor"/>
    </font>
    <font>
      <b/>
      <sz val="9"/>
      <color rgb="FF000000"/>
      <name val="Calibri"/>
      <family val="2"/>
      <scheme val="minor"/>
    </font>
    <font>
      <u/>
      <sz val="12"/>
      <color theme="11"/>
      <name val="Calibri"/>
      <family val="2"/>
      <scheme val="minor"/>
    </font>
    <font>
      <b/>
      <sz val="10"/>
      <color rgb="FF000000"/>
      <name val="Arial Narrow"/>
    </font>
    <font>
      <b/>
      <sz val="9"/>
      <color rgb="FF000000"/>
      <name val="Arial Narrow"/>
    </font>
    <font>
      <b/>
      <sz val="11"/>
      <color theme="1"/>
      <name val="Arial Narrow"/>
    </font>
    <font>
      <sz val="11"/>
      <color theme="1"/>
      <name val="Arial Narrow"/>
    </font>
    <font>
      <sz val="8"/>
      <color theme="1"/>
      <name val="Arial Narrow"/>
    </font>
    <font>
      <b/>
      <sz val="14"/>
      <color theme="1"/>
      <name val="Arial"/>
    </font>
    <font>
      <sz val="12"/>
      <color theme="0" tint="-0.249977111117893"/>
      <name val="Calibri"/>
      <scheme val="minor"/>
    </font>
    <font>
      <sz val="11"/>
      <color theme="0" tint="-0.249977111117893"/>
      <name val="Calibri"/>
      <scheme val="minor"/>
    </font>
    <font>
      <sz val="11"/>
      <name val="Calibri"/>
      <family val="2"/>
      <scheme val="minor"/>
    </font>
    <font>
      <sz val="12"/>
      <color theme="0" tint="-0.499984740745262"/>
      <name val="Calibri"/>
      <scheme val="minor"/>
    </font>
    <font>
      <sz val="11"/>
      <color theme="0" tint="-0.499984740745262"/>
      <name val="Calibri"/>
      <scheme val="minor"/>
    </font>
    <font>
      <b/>
      <sz val="12"/>
      <color rgb="FF000000"/>
      <name val="Arial Narrow"/>
    </font>
    <font>
      <b/>
      <sz val="14"/>
      <color rgb="FF000000"/>
      <name val="Calibri"/>
      <scheme val="minor"/>
    </font>
    <font>
      <sz val="11"/>
      <color rgb="FF000000"/>
      <name val="Calibri"/>
      <family val="2"/>
      <scheme val="minor"/>
    </font>
    <font>
      <sz val="10"/>
      <color rgb="FFFF0000"/>
      <name val="Arial Narrow"/>
      <family val="2"/>
    </font>
    <font>
      <sz val="11"/>
      <color rgb="FFFF0000"/>
      <name val="Arial Narrow"/>
      <family val="2"/>
    </font>
    <font>
      <b/>
      <sz val="8"/>
      <name val="Calibri"/>
      <scheme val="minor"/>
    </font>
    <font>
      <b/>
      <sz val="11"/>
      <name val="Calibri"/>
      <scheme val="minor"/>
    </font>
    <font>
      <sz val="9"/>
      <name val="Calibri"/>
      <scheme val="minor"/>
    </font>
    <font>
      <b/>
      <sz val="9"/>
      <name val="Calibri"/>
      <scheme val="minor"/>
    </font>
  </fonts>
  <fills count="33">
    <fill>
      <patternFill patternType="none"/>
    </fill>
    <fill>
      <patternFill patternType="gray125"/>
    </fill>
    <fill>
      <patternFill patternType="solid">
        <fgColor rgb="FFCCFFCC"/>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CD5B4"/>
        <bgColor rgb="FF000000"/>
      </patternFill>
    </fill>
    <fill>
      <patternFill patternType="solid">
        <fgColor rgb="FFCCFFCC"/>
        <bgColor rgb="FF000000"/>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0" tint="-0.14996795556505021"/>
        <bgColor indexed="64"/>
      </patternFill>
    </fill>
    <fill>
      <patternFill patternType="solid">
        <fgColor theme="2" tint="-9.9978637043366805E-2"/>
        <bgColor indexed="64"/>
      </patternFill>
    </fill>
    <fill>
      <patternFill patternType="solid">
        <fgColor rgb="FFF2F2F2"/>
        <bgColor rgb="FF000000"/>
      </patternFill>
    </fill>
    <fill>
      <patternFill patternType="solid">
        <fgColor theme="3" tint="0.79998168889431442"/>
        <bgColor indexed="64"/>
      </patternFill>
    </fill>
    <fill>
      <patternFill patternType="solid">
        <fgColor theme="9" tint="0.79998168889431442"/>
        <bgColor indexed="64"/>
      </patternFill>
    </fill>
    <fill>
      <patternFill patternType="solid">
        <fgColor rgb="FFB7AE86"/>
        <bgColor indexed="64"/>
      </patternFill>
    </fill>
    <fill>
      <patternFill patternType="solid">
        <fgColor rgb="FFB7AE86"/>
        <bgColor rgb="FF000000"/>
      </patternFill>
    </fill>
    <fill>
      <patternFill patternType="solid">
        <fgColor theme="2" tint="-0.249977111117893"/>
        <bgColor indexed="64"/>
      </patternFill>
    </fill>
    <fill>
      <patternFill patternType="solid">
        <fgColor rgb="FFC4BC96"/>
        <bgColor indexed="64"/>
      </patternFill>
    </fill>
    <fill>
      <patternFill patternType="solid">
        <fgColor rgb="FFCC6633"/>
        <bgColor indexed="64"/>
      </patternFill>
    </fill>
    <fill>
      <patternFill patternType="solid">
        <fgColor rgb="FFB8F0BF"/>
        <bgColor indexed="64"/>
      </patternFill>
    </fill>
    <fill>
      <patternFill patternType="solid">
        <fgColor rgb="FFD9D9D9"/>
        <bgColor indexed="64"/>
      </patternFill>
    </fill>
    <fill>
      <patternFill patternType="solid">
        <fgColor rgb="FFD9D9D9"/>
        <bgColor rgb="FF000000"/>
      </patternFill>
    </fill>
    <fill>
      <patternFill patternType="solid">
        <fgColor rgb="FFEBF1DE"/>
        <bgColor rgb="FF000000"/>
      </patternFill>
    </fill>
  </fills>
  <borders count="10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1"/>
      </bottom>
      <diagonal/>
    </border>
    <border>
      <left style="medium">
        <color auto="1"/>
      </left>
      <right/>
      <top/>
      <bottom style="thin">
        <color theme="1"/>
      </bottom>
      <diagonal/>
    </border>
    <border>
      <left/>
      <right style="medium">
        <color auto="1"/>
      </right>
      <top/>
      <bottom style="thin">
        <color theme="1"/>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theme="0" tint="-0.24994659260841701"/>
      </left>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
      <left style="thin">
        <color theme="0" tint="-0.24994659260841701"/>
      </left>
      <right style="thin">
        <color theme="0" tint="-0.24994659260841701"/>
      </right>
      <top style="thin">
        <color theme="0" tint="-0.24994659260841701"/>
      </top>
      <bottom style="medium">
        <color auto="1"/>
      </bottom>
      <diagonal/>
    </border>
    <border>
      <left style="thin">
        <color theme="0" tint="-0.24994659260841701"/>
      </left>
      <right style="medium">
        <color auto="1"/>
      </right>
      <top style="thin">
        <color theme="0" tint="-0.24994659260841701"/>
      </top>
      <bottom style="medium">
        <color auto="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auto="1"/>
      </right>
      <top/>
      <bottom style="thin">
        <color theme="0" tint="-0.24994659260841701"/>
      </bottom>
      <diagonal/>
    </border>
    <border>
      <left style="medium">
        <color auto="1"/>
      </left>
      <right style="thin">
        <color theme="0" tint="-0.24994659260841701"/>
      </right>
      <top/>
      <bottom style="thin">
        <color theme="0" tint="-0.24994659260841701"/>
      </bottom>
      <diagonal/>
    </border>
    <border>
      <left/>
      <right style="thin">
        <color theme="1"/>
      </right>
      <top/>
      <bottom style="thin">
        <color theme="1"/>
      </bottom>
      <diagonal/>
    </border>
    <border>
      <left style="thin">
        <color rgb="FFBFBFBF"/>
      </left>
      <right style="thin">
        <color rgb="FFBFBFBF"/>
      </right>
      <top style="thin">
        <color rgb="FFBFBFBF"/>
      </top>
      <bottom style="thin">
        <color rgb="FFBFBFBF"/>
      </bottom>
      <diagonal/>
    </border>
    <border>
      <left/>
      <right style="thin">
        <color theme="0" tint="-0.24994659260841701"/>
      </right>
      <top style="thin">
        <color theme="0" tint="-0.24994659260841701"/>
      </top>
      <bottom style="thin">
        <color theme="0" tint="-0.24994659260841701"/>
      </bottom>
      <diagonal/>
    </border>
    <border>
      <left style="medium">
        <color auto="1"/>
      </left>
      <right/>
      <top style="medium">
        <color auto="1"/>
      </top>
      <bottom style="thin">
        <color theme="1"/>
      </bottom>
      <diagonal/>
    </border>
    <border>
      <left/>
      <right/>
      <top style="medium">
        <color auto="1"/>
      </top>
      <bottom style="thin">
        <color theme="1"/>
      </bottom>
      <diagonal/>
    </border>
    <border>
      <left/>
      <right style="medium">
        <color auto="1"/>
      </right>
      <top style="medium">
        <color auto="1"/>
      </top>
      <bottom style="thin">
        <color theme="1"/>
      </bottom>
      <diagonal/>
    </border>
    <border>
      <left style="medium">
        <color auto="1"/>
      </left>
      <right style="medium">
        <color auto="1"/>
      </right>
      <top style="thin">
        <color theme="0" tint="-0.24994659260841701"/>
      </top>
      <bottom style="thin">
        <color theme="0" tint="-0.24994659260841701"/>
      </bottom>
      <diagonal/>
    </border>
    <border>
      <left style="medium">
        <color auto="1"/>
      </left>
      <right style="medium">
        <color auto="1"/>
      </right>
      <top style="thin">
        <color theme="0" tint="-0.24994659260841701"/>
      </top>
      <bottom style="medium">
        <color auto="1"/>
      </bottom>
      <diagonal/>
    </border>
    <border>
      <left style="medium">
        <color auto="1"/>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style="medium">
        <color auto="1"/>
      </right>
      <top style="medium">
        <color auto="1"/>
      </top>
      <bottom style="thin">
        <color theme="0" tint="-0.24994659260841701"/>
      </bottom>
      <diagonal/>
    </border>
    <border>
      <left/>
      <right style="thin">
        <color theme="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theme="0" tint="-0.24994659260841701"/>
      </bottom>
      <diagonal/>
    </border>
    <border>
      <left style="medium">
        <color auto="1"/>
      </left>
      <right/>
      <top style="medium">
        <color auto="1"/>
      </top>
      <bottom style="thin">
        <color theme="0" tint="-0.24994659260841701"/>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theme="0" tint="-0.24994659260841701"/>
      </bottom>
      <diagonal/>
    </border>
    <border>
      <left style="thin">
        <color auto="1"/>
      </left>
      <right/>
      <top style="thin">
        <color auto="1"/>
      </top>
      <bottom/>
      <diagonal/>
    </border>
    <border>
      <left/>
      <right style="thin">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rgb="FFBFBFBF"/>
      </right>
      <top style="thin">
        <color rgb="FFBFBFBF"/>
      </top>
      <bottom style="thin">
        <color rgb="FFBFBFBF"/>
      </bottom>
      <diagonal/>
    </border>
    <border>
      <left style="thin">
        <color rgb="FFBFBFBF"/>
      </left>
      <right style="medium">
        <color auto="1"/>
      </right>
      <top style="thin">
        <color rgb="FFBFBFBF"/>
      </top>
      <bottom style="thin">
        <color rgb="FFBFBFBF"/>
      </bottom>
      <diagonal/>
    </border>
    <border>
      <left style="medium">
        <color auto="1"/>
      </left>
      <right style="thin">
        <color auto="1"/>
      </right>
      <top style="thin">
        <color auto="1"/>
      </top>
      <bottom style="thin">
        <color theme="1"/>
      </bottom>
      <diagonal/>
    </border>
    <border>
      <left style="thin">
        <color auto="1"/>
      </left>
      <right style="medium">
        <color auto="1"/>
      </right>
      <top style="thin">
        <color auto="1"/>
      </top>
      <bottom style="thin">
        <color theme="1"/>
      </bottom>
      <diagonal/>
    </border>
    <border>
      <left style="medium">
        <color auto="1"/>
      </left>
      <right style="thin">
        <color rgb="FFBFBFBF"/>
      </right>
      <top style="thin">
        <color rgb="FFBFBFBF"/>
      </top>
      <bottom style="medium">
        <color auto="1"/>
      </bottom>
      <diagonal/>
    </border>
    <border>
      <left style="thin">
        <color rgb="FFBFBFBF"/>
      </left>
      <right style="medium">
        <color auto="1"/>
      </right>
      <top style="thin">
        <color rgb="FFBFBFBF"/>
      </top>
      <bottom style="medium">
        <color auto="1"/>
      </bottom>
      <diagonal/>
    </border>
    <border>
      <left style="thin">
        <color rgb="FFBFBFBF"/>
      </left>
      <right style="thin">
        <color rgb="FFBFBFBF"/>
      </right>
      <top style="thin">
        <color rgb="FFBFBFBF"/>
      </top>
      <bottom style="medium">
        <color auto="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medium">
        <color auto="1"/>
      </left>
      <right style="thin">
        <color theme="0" tint="-0.24994659260841701"/>
      </right>
      <top style="thin">
        <color auto="1"/>
      </top>
      <bottom style="thin">
        <color auto="1"/>
      </bottom>
      <diagonal/>
    </border>
    <border>
      <left style="medium">
        <color auto="1"/>
      </left>
      <right style="medium">
        <color auto="1"/>
      </right>
      <top style="thin">
        <color auto="1"/>
      </top>
      <bottom style="thin">
        <color auto="1"/>
      </bottom>
      <diagonal/>
    </border>
    <border>
      <left style="thin">
        <color theme="0" tint="-0.24994659260841701"/>
      </left>
      <right style="medium">
        <color auto="1"/>
      </right>
      <top style="thin">
        <color auto="1"/>
      </top>
      <bottom style="thin">
        <color auto="1"/>
      </bottom>
      <diagonal/>
    </border>
    <border>
      <left style="medium">
        <color auto="1"/>
      </left>
      <right style="thin">
        <color theme="0" tint="-0.24994659260841701"/>
      </right>
      <top style="thin">
        <color auto="1"/>
      </top>
      <bottom style="thin">
        <color theme="0" tint="-0.24994659260841701"/>
      </bottom>
      <diagonal/>
    </border>
    <border>
      <left style="medium">
        <color auto="1"/>
      </left>
      <right style="medium">
        <color auto="1"/>
      </right>
      <top style="thin">
        <color auto="1"/>
      </top>
      <bottom style="thin">
        <color theme="0" tint="-0.24994659260841701"/>
      </bottom>
      <diagonal/>
    </border>
    <border>
      <left style="thin">
        <color theme="0" tint="-0.24994659260841701"/>
      </left>
      <right style="medium">
        <color auto="1"/>
      </right>
      <top style="thin">
        <color auto="1"/>
      </top>
      <bottom style="thin">
        <color theme="0" tint="-0.24994659260841701"/>
      </bottom>
      <diagonal/>
    </border>
    <border>
      <left style="medium">
        <color auto="1"/>
      </left>
      <right style="medium">
        <color auto="1"/>
      </right>
      <top style="thin">
        <color rgb="FFBFBFBF"/>
      </top>
      <bottom style="medium">
        <color auto="1"/>
      </bottom>
      <diagonal/>
    </border>
    <border>
      <left style="medium">
        <color auto="1"/>
      </left>
      <right style="thin">
        <color rgb="FFBFBFBF"/>
      </right>
      <top style="medium">
        <color auto="1"/>
      </top>
      <bottom style="thin">
        <color rgb="FFBFBFBF"/>
      </bottom>
      <diagonal/>
    </border>
    <border>
      <left style="thin">
        <color rgb="FFBFBFBF"/>
      </left>
      <right style="thin">
        <color rgb="FFBFBFBF"/>
      </right>
      <top style="medium">
        <color auto="1"/>
      </top>
      <bottom style="thin">
        <color rgb="FFBFBFBF"/>
      </bottom>
      <diagonal/>
    </border>
    <border>
      <left style="thin">
        <color rgb="FFBFBFBF"/>
      </left>
      <right style="medium">
        <color auto="1"/>
      </right>
      <top style="medium">
        <color auto="1"/>
      </top>
      <bottom style="thin">
        <color rgb="FFBFBFBF"/>
      </bottom>
      <diagonal/>
    </border>
    <border>
      <left style="thin">
        <color theme="0" tint="-0.24994659260841701"/>
      </left>
      <right style="thin">
        <color theme="0" tint="-0.24994659260841701"/>
      </right>
      <top/>
      <bottom/>
      <diagonal/>
    </border>
  </borders>
  <cellStyleXfs count="38">
    <xf numFmtId="0" fontId="0" fillId="0" borderId="0"/>
    <xf numFmtId="0" fontId="13" fillId="0" borderId="0" applyNumberFormat="0" applyFill="0" applyBorder="0" applyAlignment="0" applyProtection="0"/>
    <xf numFmtId="0" fontId="14"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4"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902">
    <xf numFmtId="0" fontId="0" fillId="0" borderId="0" xfId="0"/>
    <xf numFmtId="0" fontId="16" fillId="0" borderId="0" xfId="0" applyFont="1"/>
    <xf numFmtId="0" fontId="0" fillId="0" borderId="0" xfId="0" applyAlignment="1">
      <alignment horizontal="center"/>
    </xf>
    <xf numFmtId="0" fontId="15" fillId="0" borderId="0" xfId="0" applyFont="1"/>
    <xf numFmtId="2" fontId="0" fillId="0" borderId="0" xfId="0" applyNumberFormat="1" applyAlignment="1">
      <alignment horizontal="center"/>
    </xf>
    <xf numFmtId="0" fontId="0" fillId="0" borderId="0" xfId="0" applyAlignment="1">
      <alignment horizontal="left"/>
    </xf>
    <xf numFmtId="0" fontId="15" fillId="0" borderId="1" xfId="0" applyFont="1" applyBorder="1"/>
    <xf numFmtId="0" fontId="17" fillId="0" borderId="0" xfId="0" applyFont="1" applyAlignment="1">
      <alignment horizontal="left"/>
    </xf>
    <xf numFmtId="0" fontId="0" fillId="0" borderId="1" xfId="0" applyBorder="1"/>
    <xf numFmtId="0" fontId="17" fillId="0" borderId="2" xfId="0" applyFont="1" applyFill="1" applyBorder="1"/>
    <xf numFmtId="0" fontId="18" fillId="0" borderId="1" xfId="0" applyFont="1" applyBorder="1"/>
    <xf numFmtId="0" fontId="15" fillId="2" borderId="1" xfId="0" applyFont="1" applyFill="1" applyBorder="1" applyAlignment="1">
      <alignment horizontal="center"/>
    </xf>
    <xf numFmtId="0" fontId="19" fillId="2" borderId="1" xfId="0" applyFont="1" applyFill="1" applyBorder="1" applyAlignment="1">
      <alignment horizontal="center"/>
    </xf>
    <xf numFmtId="0" fontId="15" fillId="2" borderId="1" xfId="0" applyFont="1" applyFill="1" applyBorder="1" applyAlignment="1">
      <alignment horizontal="center" wrapText="1"/>
    </xf>
    <xf numFmtId="0" fontId="15" fillId="0" borderId="0" xfId="0" applyFont="1" applyBorder="1"/>
    <xf numFmtId="0" fontId="18" fillId="0" borderId="0" xfId="0" applyFont="1" applyBorder="1"/>
    <xf numFmtId="0" fontId="0" fillId="0" borderId="0" xfId="0" applyBorder="1"/>
    <xf numFmtId="0" fontId="0" fillId="0" borderId="0" xfId="0" applyFont="1" applyBorder="1"/>
    <xf numFmtId="0" fontId="0" fillId="0" borderId="1" xfId="0" applyBorder="1" applyAlignment="1">
      <alignment horizontal="center" vertical="center" wrapText="1"/>
    </xf>
    <xf numFmtId="0" fontId="1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2" xfId="0" applyFill="1" applyBorder="1" applyAlignment="1">
      <alignment horizontal="center" vertical="center" wrapText="1"/>
    </xf>
    <xf numFmtId="0" fontId="15" fillId="3" borderId="0" xfId="0" applyFont="1" applyFill="1" applyAlignment="1">
      <alignment vertical="center"/>
    </xf>
    <xf numFmtId="0" fontId="0" fillId="3" borderId="0" xfId="0" applyFill="1" applyAlignment="1">
      <alignment vertical="center" wrapText="1"/>
    </xf>
    <xf numFmtId="0" fontId="0" fillId="3" borderId="0" xfId="0" applyFill="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12" fillId="0" borderId="1" xfId="0" applyFont="1" applyBorder="1" applyAlignment="1">
      <alignment vertical="center"/>
    </xf>
    <xf numFmtId="164" fontId="0" fillId="2" borderId="1" xfId="0" applyNumberFormat="1" applyFill="1" applyBorder="1" applyAlignment="1">
      <alignment horizontal="center" vertical="center" wrapText="1"/>
    </xf>
    <xf numFmtId="0" fontId="0" fillId="0" borderId="1" xfId="0" applyBorder="1" applyAlignment="1">
      <alignment horizontal="left" vertical="center" wrapText="1"/>
    </xf>
    <xf numFmtId="0" fontId="12" fillId="0" borderId="1"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0" fillId="0" borderId="1" xfId="0" applyBorder="1" applyAlignment="1">
      <alignment wrapText="1"/>
    </xf>
    <xf numFmtId="0" fontId="0" fillId="0" borderId="0" xfId="0" applyBorder="1" applyAlignment="1">
      <alignment vertical="center"/>
    </xf>
    <xf numFmtId="0" fontId="0" fillId="0" borderId="0" xfId="0" applyBorder="1" applyAlignment="1">
      <alignment horizontal="center" vertical="center"/>
    </xf>
    <xf numFmtId="164" fontId="0" fillId="2" borderId="0" xfId="0" applyNumberFormat="1"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164" fontId="0" fillId="2" borderId="0" xfId="0" applyNumberFormat="1" applyFill="1" applyBorder="1" applyAlignment="1">
      <alignment horizontal="center" vertical="center" wrapText="1"/>
    </xf>
    <xf numFmtId="0" fontId="0" fillId="2" borderId="0" xfId="0" applyFill="1" applyBorder="1" applyAlignment="1">
      <alignment horizontal="center" vertical="center"/>
    </xf>
    <xf numFmtId="0" fontId="0" fillId="0" borderId="0" xfId="0" applyBorder="1" applyAlignment="1">
      <alignment horizontal="left" vertical="center" wrapText="1"/>
    </xf>
    <xf numFmtId="0" fontId="15" fillId="0" borderId="1" xfId="0" applyFont="1" applyBorder="1" applyAlignment="1">
      <alignment horizontal="right"/>
    </xf>
    <xf numFmtId="0" fontId="15" fillId="0" borderId="1" xfId="0" applyFont="1" applyBorder="1" applyAlignment="1">
      <alignment horizontal="center" vertical="center"/>
    </xf>
    <xf numFmtId="164" fontId="15" fillId="2"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164" fontId="15" fillId="2"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0" fontId="16" fillId="3" borderId="0" xfId="0" applyFont="1" applyFill="1" applyAlignment="1">
      <alignment vertical="center"/>
    </xf>
    <xf numFmtId="0" fontId="0" fillId="3" borderId="0" xfId="0" applyFill="1" applyAlignment="1">
      <alignment horizontal="center"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15" fillId="0" borderId="1" xfId="0" applyFont="1" applyBorder="1" applyAlignment="1">
      <alignment horizontal="center"/>
    </xf>
    <xf numFmtId="0" fontId="0" fillId="3" borderId="0" xfId="0" applyFill="1"/>
    <xf numFmtId="0" fontId="12" fillId="0" borderId="0" xfId="0" applyFont="1"/>
    <xf numFmtId="0" fontId="21" fillId="2" borderId="1" xfId="0" applyFont="1" applyFill="1" applyBorder="1" applyAlignment="1">
      <alignment horizontal="center" vertical="center" wrapText="1"/>
    </xf>
    <xf numFmtId="164" fontId="22" fillId="2" borderId="1" xfId="0" applyNumberFormat="1" applyFont="1" applyFill="1" applyBorder="1" applyAlignment="1">
      <alignment horizontal="center" vertical="center"/>
    </xf>
    <xf numFmtId="0" fontId="22" fillId="0" borderId="1" xfId="0" applyFont="1" applyBorder="1" applyAlignment="1">
      <alignment horizontal="center" vertical="center" wrapText="1"/>
    </xf>
    <xf numFmtId="0" fontId="12" fillId="0" borderId="1" xfId="0" applyFont="1" applyBorder="1" applyAlignment="1">
      <alignment horizontal="center" vertical="center"/>
    </xf>
    <xf numFmtId="0" fontId="22" fillId="0" borderId="1" xfId="0" applyFont="1" applyBorder="1" applyAlignment="1">
      <alignment vertical="center" wrapText="1"/>
    </xf>
    <xf numFmtId="0" fontId="22" fillId="0" borderId="0" xfId="0" applyFont="1" applyAlignment="1">
      <alignment vertical="center" wrapText="1"/>
    </xf>
    <xf numFmtId="0" fontId="0" fillId="0" borderId="0" xfId="0" applyBorder="1" applyAlignment="1">
      <alignment horizontal="center"/>
    </xf>
    <xf numFmtId="0" fontId="20" fillId="0" borderId="1" xfId="0" applyFont="1" applyBorder="1"/>
    <xf numFmtId="0" fontId="15" fillId="2" borderId="0" xfId="0" applyFont="1" applyFill="1"/>
    <xf numFmtId="0" fontId="0" fillId="2" borderId="1" xfId="0" applyFill="1" applyBorder="1" applyAlignment="1">
      <alignment horizontal="center"/>
    </xf>
    <xf numFmtId="0" fontId="15" fillId="4" borderId="0" xfId="0" applyFont="1" applyFill="1"/>
    <xf numFmtId="0" fontId="0" fillId="4" borderId="1" xfId="0" applyFill="1" applyBorder="1"/>
    <xf numFmtId="0" fontId="0" fillId="4" borderId="1" xfId="0" applyFill="1" applyBorder="1" applyAlignment="1">
      <alignment horizontal="center"/>
    </xf>
    <xf numFmtId="0" fontId="20" fillId="4" borderId="1" xfId="0" applyFont="1" applyFill="1" applyBorder="1"/>
    <xf numFmtId="2" fontId="0" fillId="4" borderId="1" xfId="0" applyNumberFormat="1" applyFill="1" applyBorder="1" applyAlignment="1">
      <alignment horizontal="center"/>
    </xf>
    <xf numFmtId="0" fontId="15" fillId="2" borderId="1" xfId="0" applyNumberFormat="1" applyFont="1" applyFill="1" applyBorder="1" applyAlignment="1">
      <alignment horizontal="center"/>
    </xf>
    <xf numFmtId="0" fontId="15" fillId="4" borderId="1" xfId="0" applyNumberFormat="1" applyFont="1" applyFill="1" applyBorder="1" applyAlignment="1">
      <alignment horizontal="center"/>
    </xf>
    <xf numFmtId="0" fontId="15" fillId="4" borderId="1" xfId="0" applyFont="1" applyFill="1" applyBorder="1" applyAlignment="1">
      <alignment horizontal="center"/>
    </xf>
    <xf numFmtId="0" fontId="0" fillId="2" borderId="3" xfId="0" applyFill="1" applyBorder="1"/>
    <xf numFmtId="0" fontId="15" fillId="0" borderId="0" xfId="0" applyFont="1" applyFill="1"/>
    <xf numFmtId="0" fontId="0" fillId="0" borderId="0" xfId="0" applyFill="1" applyAlignment="1">
      <alignment horizontal="center"/>
    </xf>
    <xf numFmtId="0" fontId="0" fillId="0" borderId="0" xfId="0" applyFill="1"/>
    <xf numFmtId="0" fontId="0" fillId="4" borderId="3" xfId="0" applyFill="1" applyBorder="1"/>
    <xf numFmtId="0" fontId="20" fillId="0" borderId="0" xfId="0" applyFont="1" applyFill="1" applyBorder="1"/>
    <xf numFmtId="0" fontId="0" fillId="0" borderId="0" xfId="0" applyFill="1" applyBorder="1" applyAlignment="1">
      <alignment horizontal="center"/>
    </xf>
    <xf numFmtId="0" fontId="20" fillId="4" borderId="3" xfId="0" applyFont="1" applyFill="1" applyBorder="1"/>
    <xf numFmtId="0" fontId="20" fillId="0" borderId="3" xfId="0" applyFont="1" applyBorder="1"/>
    <xf numFmtId="2" fontId="0" fillId="4" borderId="4" xfId="0" applyNumberFormat="1" applyFill="1" applyBorder="1" applyAlignment="1">
      <alignment horizontal="center"/>
    </xf>
    <xf numFmtId="2" fontId="0" fillId="4" borderId="5" xfId="0" applyNumberFormat="1" applyFill="1" applyBorder="1" applyAlignment="1">
      <alignment horizontal="center"/>
    </xf>
    <xf numFmtId="0" fontId="0" fillId="4" borderId="4" xfId="0" applyFill="1" applyBorder="1" applyAlignment="1">
      <alignment horizontal="center"/>
    </xf>
    <xf numFmtId="0" fontId="23" fillId="0" borderId="0" xfId="0" applyFont="1"/>
    <xf numFmtId="2" fontId="0" fillId="2" borderId="6" xfId="0" applyNumberFormat="1" applyFill="1" applyBorder="1" applyAlignment="1">
      <alignment horizontal="center"/>
    </xf>
    <xf numFmtId="2" fontId="0" fillId="2" borderId="1" xfId="0" applyNumberFormat="1" applyFill="1" applyBorder="1" applyAlignment="1">
      <alignment horizontal="center"/>
    </xf>
    <xf numFmtId="0" fontId="20" fillId="2" borderId="3" xfId="0" applyFont="1" applyFill="1" applyBorder="1"/>
    <xf numFmtId="2" fontId="0" fillId="2" borderId="7" xfId="0" applyNumberFormat="1" applyFill="1" applyBorder="1" applyAlignment="1">
      <alignment horizontal="center"/>
    </xf>
    <xf numFmtId="2" fontId="0" fillId="2" borderId="8" xfId="0" applyNumberFormat="1" applyFill="1" applyBorder="1" applyAlignment="1">
      <alignment horizontal="center"/>
    </xf>
    <xf numFmtId="2" fontId="19" fillId="2" borderId="6" xfId="0" applyNumberFormat="1" applyFont="1" applyFill="1" applyBorder="1" applyAlignment="1">
      <alignment horizontal="center"/>
    </xf>
    <xf numFmtId="2" fontId="19" fillId="2" borderId="1" xfId="0" applyNumberFormat="1" applyFont="1" applyFill="1" applyBorder="1" applyAlignment="1">
      <alignment horizontal="center"/>
    </xf>
    <xf numFmtId="0" fontId="0" fillId="2" borderId="6" xfId="0" applyFill="1" applyBorder="1" applyAlignment="1">
      <alignment horizontal="center"/>
    </xf>
    <xf numFmtId="0" fontId="18" fillId="0" borderId="0" xfId="0" applyFont="1"/>
    <xf numFmtId="0" fontId="15" fillId="4" borderId="1" xfId="0" applyFont="1" applyFill="1" applyBorder="1" applyAlignment="1">
      <alignment horizontal="center" wrapText="1"/>
    </xf>
    <xf numFmtId="0" fontId="0" fillId="4" borderId="1" xfId="0" applyNumberFormat="1" applyFill="1" applyBorder="1" applyAlignment="1">
      <alignment horizontal="center"/>
    </xf>
    <xf numFmtId="0" fontId="0" fillId="2" borderId="1" xfId="0" applyNumberFormat="1" applyFill="1" applyBorder="1" applyAlignment="1">
      <alignment horizontal="center"/>
    </xf>
    <xf numFmtId="0" fontId="15" fillId="0" borderId="0" xfId="0" applyFont="1" applyBorder="1" applyAlignment="1">
      <alignment horizontal="center"/>
    </xf>
    <xf numFmtId="0" fontId="18" fillId="0" borderId="0" xfId="0" applyFont="1" applyBorder="1" applyAlignment="1">
      <alignment horizontal="center"/>
    </xf>
    <xf numFmtId="0" fontId="0" fillId="0" borderId="0" xfId="0" applyFont="1" applyBorder="1" applyAlignment="1">
      <alignment horizontal="center"/>
    </xf>
    <xf numFmtId="0" fontId="19" fillId="4" borderId="1" xfId="0" applyFont="1" applyFill="1" applyBorder="1" applyAlignment="1">
      <alignment horizontal="center"/>
    </xf>
    <xf numFmtId="2" fontId="19" fillId="4" borderId="4" xfId="0" applyNumberFormat="1" applyFont="1" applyFill="1" applyBorder="1" applyAlignment="1">
      <alignment horizontal="center"/>
    </xf>
    <xf numFmtId="0" fontId="20" fillId="2" borderId="1" xfId="0" applyFont="1" applyFill="1" applyBorder="1" applyAlignment="1">
      <alignment horizontal="center"/>
    </xf>
    <xf numFmtId="0" fontId="24" fillId="2" borderId="1" xfId="0" applyFont="1" applyFill="1" applyBorder="1" applyAlignment="1">
      <alignment horizontal="center"/>
    </xf>
    <xf numFmtId="0" fontId="0" fillId="0" borderId="0" xfId="0" applyFill="1" applyBorder="1"/>
    <xf numFmtId="0" fontId="25" fillId="0" borderId="0" xfId="0" applyFont="1" applyFill="1" applyBorder="1" applyAlignment="1">
      <alignment vertical="center"/>
    </xf>
    <xf numFmtId="0" fontId="16" fillId="0" borderId="0" xfId="0" applyFont="1" applyFill="1" applyBorder="1"/>
    <xf numFmtId="0" fontId="25" fillId="0" borderId="0" xfId="0" applyFont="1" applyFill="1" applyAlignment="1">
      <alignment vertical="center"/>
    </xf>
    <xf numFmtId="0" fontId="0" fillId="0" borderId="4" xfId="0" applyBorder="1" applyAlignment="1">
      <alignment horizontal="center"/>
    </xf>
    <xf numFmtId="0" fontId="23" fillId="0" borderId="4" xfId="0" applyFont="1" applyBorder="1" applyAlignment="1">
      <alignment horizontal="center" wrapText="1"/>
    </xf>
    <xf numFmtId="0" fontId="23" fillId="4" borderId="6" xfId="0" applyFont="1" applyFill="1" applyBorder="1" applyAlignment="1">
      <alignment horizontal="center" wrapText="1"/>
    </xf>
    <xf numFmtId="0" fontId="19" fillId="4" borderId="6" xfId="0" applyFont="1" applyFill="1" applyBorder="1" applyAlignment="1">
      <alignment horizontal="center" wrapText="1"/>
    </xf>
    <xf numFmtId="0" fontId="0" fillId="4" borderId="6" xfId="0" applyFill="1" applyBorder="1" applyAlignment="1">
      <alignment horizontal="center"/>
    </xf>
    <xf numFmtId="0" fontId="24" fillId="4" borderId="1" xfId="0" applyFont="1" applyFill="1" applyBorder="1" applyAlignment="1">
      <alignment horizontal="center"/>
    </xf>
    <xf numFmtId="0" fontId="20" fillId="4" borderId="1" xfId="0" applyFont="1" applyFill="1" applyBorder="1" applyAlignment="1">
      <alignment horizontal="center"/>
    </xf>
    <xf numFmtId="0" fontId="19" fillId="2" borderId="3" xfId="0" applyFont="1" applyFill="1" applyBorder="1" applyAlignment="1">
      <alignment horizontal="left"/>
    </xf>
    <xf numFmtId="0" fontId="0" fillId="0" borderId="1" xfId="0" applyFill="1" applyBorder="1" applyAlignment="1">
      <alignment horizontal="center"/>
    </xf>
    <xf numFmtId="0" fontId="23" fillId="0" borderId="1" xfId="0" applyFont="1" applyBorder="1"/>
    <xf numFmtId="0" fontId="0" fillId="0" borderId="1" xfId="0" applyBorder="1" applyAlignment="1">
      <alignment horizontal="center"/>
    </xf>
    <xf numFmtId="0" fontId="23" fillId="4" borderId="1" xfId="0" applyFont="1" applyFill="1" applyBorder="1" applyAlignment="1">
      <alignment horizontal="center" wrapText="1"/>
    </xf>
    <xf numFmtId="0" fontId="23" fillId="2" borderId="1" xfId="0" applyFont="1" applyFill="1" applyBorder="1" applyAlignment="1">
      <alignment horizontal="center" wrapText="1"/>
    </xf>
    <xf numFmtId="0" fontId="20" fillId="4" borderId="9" xfId="0" applyFont="1" applyFill="1" applyBorder="1" applyAlignment="1">
      <alignment horizontal="center"/>
    </xf>
    <xf numFmtId="164" fontId="0" fillId="2" borderId="1" xfId="0" applyNumberFormat="1" applyFill="1" applyBorder="1" applyAlignment="1">
      <alignment horizontal="center"/>
    </xf>
    <xf numFmtId="0" fontId="23" fillId="0" borderId="0" xfId="0" applyFont="1" applyBorder="1"/>
    <xf numFmtId="0" fontId="26" fillId="0" borderId="1" xfId="0" applyFont="1" applyBorder="1"/>
    <xf numFmtId="0" fontId="26" fillId="0" borderId="9" xfId="0" applyFont="1" applyBorder="1"/>
    <xf numFmtId="0" fontId="23" fillId="0" borderId="1" xfId="0" applyFont="1" applyFill="1" applyBorder="1"/>
    <xf numFmtId="0" fontId="20" fillId="0" borderId="9" xfId="0" applyFont="1" applyFill="1" applyBorder="1" applyAlignment="1">
      <alignment horizontal="center"/>
    </xf>
    <xf numFmtId="164" fontId="0" fillId="4" borderId="1" xfId="0" applyNumberFormat="1" applyFill="1" applyBorder="1" applyAlignment="1">
      <alignment horizontal="center"/>
    </xf>
    <xf numFmtId="164" fontId="20" fillId="4" borderId="9" xfId="0" applyNumberFormat="1" applyFont="1" applyFill="1" applyBorder="1" applyAlignment="1">
      <alignment horizontal="center"/>
    </xf>
    <xf numFmtId="0" fontId="27" fillId="0" borderId="10" xfId="0" applyFont="1" applyFill="1" applyBorder="1"/>
    <xf numFmtId="0" fontId="0" fillId="0" borderId="1" xfId="0" applyBorder="1" applyAlignment="1">
      <alignment horizontal="right"/>
    </xf>
    <xf numFmtId="0" fontId="23" fillId="4" borderId="11" xfId="0" applyFont="1" applyFill="1" applyBorder="1" applyAlignment="1">
      <alignment horizontal="center" wrapText="1"/>
    </xf>
    <xf numFmtId="0" fontId="23" fillId="4" borderId="12" xfId="0" applyFont="1" applyFill="1" applyBorder="1" applyAlignment="1">
      <alignment horizontal="center" wrapText="1"/>
    </xf>
    <xf numFmtId="0" fontId="15" fillId="4" borderId="13" xfId="0" applyFont="1" applyFill="1" applyBorder="1" applyAlignment="1">
      <alignment horizontal="center" wrapText="1"/>
    </xf>
    <xf numFmtId="1" fontId="0" fillId="4" borderId="4" xfId="0" applyNumberFormat="1" applyFill="1" applyBorder="1" applyAlignment="1">
      <alignment horizontal="center"/>
    </xf>
    <xf numFmtId="164" fontId="0" fillId="4" borderId="4" xfId="0" applyNumberFormat="1" applyFill="1" applyBorder="1" applyAlignment="1">
      <alignment horizontal="center"/>
    </xf>
    <xf numFmtId="0" fontId="0" fillId="0" borderId="14" xfId="0" applyBorder="1"/>
    <xf numFmtId="0" fontId="0" fillId="0" borderId="15" xfId="0" applyBorder="1"/>
    <xf numFmtId="0" fontId="0" fillId="0" borderId="6" xfId="0" applyBorder="1"/>
    <xf numFmtId="0" fontId="0" fillId="0" borderId="4" xfId="0" applyBorder="1"/>
    <xf numFmtId="0" fontId="0" fillId="0" borderId="6" xfId="0" applyBorder="1" applyAlignment="1">
      <alignment horizontal="right"/>
    </xf>
    <xf numFmtId="0" fontId="15" fillId="0" borderId="14" xfId="0" applyFont="1" applyBorder="1"/>
    <xf numFmtId="0" fontId="15" fillId="0" borderId="15" xfId="0" applyFont="1" applyBorder="1"/>
    <xf numFmtId="0" fontId="0" fillId="0" borderId="16" xfId="0" applyBorder="1"/>
    <xf numFmtId="0" fontId="23" fillId="2" borderId="11" xfId="0" applyFont="1" applyFill="1" applyBorder="1" applyAlignment="1">
      <alignment horizontal="center" wrapText="1"/>
    </xf>
    <xf numFmtId="0" fontId="23" fillId="2" borderId="12" xfId="0" applyFont="1" applyFill="1" applyBorder="1" applyAlignment="1">
      <alignment horizontal="center" wrapText="1"/>
    </xf>
    <xf numFmtId="0" fontId="15" fillId="2" borderId="13" xfId="0" applyFont="1" applyFill="1" applyBorder="1" applyAlignment="1">
      <alignment horizontal="center" wrapText="1"/>
    </xf>
    <xf numFmtId="1" fontId="0" fillId="2" borderId="4" xfId="0" applyNumberFormat="1" applyFill="1" applyBorder="1" applyAlignment="1">
      <alignment horizontal="center"/>
    </xf>
    <xf numFmtId="164" fontId="0" fillId="2" borderId="4" xfId="0" applyNumberFormat="1" applyFill="1" applyBorder="1" applyAlignment="1">
      <alignment horizontal="center"/>
    </xf>
    <xf numFmtId="0" fontId="0" fillId="0" borderId="17" xfId="0" applyBorder="1"/>
    <xf numFmtId="0" fontId="0" fillId="0" borderId="18" xfId="0" applyBorder="1"/>
    <xf numFmtId="0" fontId="23" fillId="0" borderId="3" xfId="0" applyFont="1" applyBorder="1"/>
    <xf numFmtId="0" fontId="26" fillId="0" borderId="3" xfId="0" applyFont="1" applyBorder="1"/>
    <xf numFmtId="0" fontId="26" fillId="0" borderId="19" xfId="0" applyFont="1" applyBorder="1"/>
    <xf numFmtId="0" fontId="26" fillId="0" borderId="20" xfId="0" applyFont="1" applyFill="1" applyBorder="1" applyAlignment="1">
      <alignment horizontal="right"/>
    </xf>
    <xf numFmtId="0" fontId="23" fillId="2" borderId="21" xfId="0" applyFont="1" applyFill="1" applyBorder="1" applyAlignment="1">
      <alignment horizontal="center" wrapText="1"/>
    </xf>
    <xf numFmtId="0" fontId="23" fillId="2" borderId="9" xfId="0" applyFont="1" applyFill="1" applyBorder="1" applyAlignment="1">
      <alignment horizontal="center" wrapText="1"/>
    </xf>
    <xf numFmtId="0" fontId="23" fillId="4" borderId="21" xfId="0" applyFont="1" applyFill="1" applyBorder="1" applyAlignment="1">
      <alignment horizontal="center" wrapText="1"/>
    </xf>
    <xf numFmtId="0" fontId="23" fillId="4" borderId="9" xfId="0" applyFont="1" applyFill="1" applyBorder="1" applyAlignment="1">
      <alignment horizontal="center" wrapText="1"/>
    </xf>
    <xf numFmtId="0" fontId="15" fillId="4" borderId="22" xfId="0" applyFont="1" applyFill="1" applyBorder="1" applyAlignment="1">
      <alignment horizontal="center" wrapText="1"/>
    </xf>
    <xf numFmtId="164" fontId="0" fillId="2" borderId="22" xfId="0" applyNumberFormat="1" applyFont="1" applyFill="1" applyBorder="1" applyAlignment="1">
      <alignment horizontal="center" wrapText="1"/>
    </xf>
    <xf numFmtId="0" fontId="19" fillId="2" borderId="4" xfId="0" applyFont="1" applyFill="1" applyBorder="1"/>
    <xf numFmtId="164" fontId="0" fillId="0" borderId="4" xfId="0" applyNumberFormat="1" applyBorder="1"/>
    <xf numFmtId="164" fontId="0" fillId="4" borderId="22" xfId="0" applyNumberFormat="1" applyFont="1" applyFill="1" applyBorder="1" applyAlignment="1">
      <alignment horizontal="center" wrapText="1"/>
    </xf>
    <xf numFmtId="0" fontId="28" fillId="4" borderId="4" xfId="0" applyFont="1" applyFill="1" applyBorder="1"/>
    <xf numFmtId="0" fontId="22" fillId="4" borderId="4" xfId="0" applyFont="1" applyFill="1" applyBorder="1"/>
    <xf numFmtId="164" fontId="22" fillId="4" borderId="4" xfId="0" applyNumberFormat="1" applyFont="1" applyFill="1" applyBorder="1"/>
    <xf numFmtId="164" fontId="0" fillId="0" borderId="6" xfId="0" applyNumberFormat="1" applyBorder="1"/>
    <xf numFmtId="0" fontId="0" fillId="2" borderId="22" xfId="0" applyFont="1" applyFill="1" applyBorder="1" applyAlignment="1">
      <alignment horizontal="center" wrapText="1"/>
    </xf>
    <xf numFmtId="0" fontId="26" fillId="0" borderId="0" xfId="0" applyFont="1" applyBorder="1"/>
    <xf numFmtId="0" fontId="26" fillId="4" borderId="3" xfId="0" applyFont="1" applyFill="1" applyBorder="1"/>
    <xf numFmtId="0" fontId="26" fillId="4" borderId="19" xfId="0" applyFont="1" applyFill="1" applyBorder="1"/>
    <xf numFmtId="0" fontId="15" fillId="5" borderId="23" xfId="0" applyNumberFormat="1" applyFont="1" applyFill="1" applyBorder="1" applyAlignment="1">
      <alignment horizontal="center"/>
    </xf>
    <xf numFmtId="0" fontId="19" fillId="5" borderId="1" xfId="0" applyFont="1" applyFill="1" applyBorder="1" applyAlignment="1">
      <alignment horizontal="center"/>
    </xf>
    <xf numFmtId="0" fontId="0" fillId="5" borderId="1" xfId="0" applyFill="1" applyBorder="1" applyAlignment="1">
      <alignment horizontal="center"/>
    </xf>
    <xf numFmtId="0" fontId="26" fillId="0" borderId="1" xfId="0" applyFont="1" applyBorder="1" applyAlignment="1">
      <alignment horizontal="right"/>
    </xf>
    <xf numFmtId="0" fontId="19" fillId="2" borderId="1" xfId="0" applyFont="1" applyFill="1" applyBorder="1" applyAlignment="1">
      <alignment horizontal="right"/>
    </xf>
    <xf numFmtId="0" fontId="15" fillId="0" borderId="1" xfId="0" applyFont="1" applyFill="1" applyBorder="1" applyAlignment="1">
      <alignment horizontal="center"/>
    </xf>
    <xf numFmtId="2" fontId="0" fillId="4" borderId="9" xfId="0" applyNumberFormat="1" applyFill="1" applyBorder="1" applyAlignment="1">
      <alignment horizontal="center"/>
    </xf>
    <xf numFmtId="0" fontId="0" fillId="0" borderId="1" xfId="0" applyNumberFormat="1" applyFill="1" applyBorder="1" applyAlignment="1">
      <alignment horizontal="center"/>
    </xf>
    <xf numFmtId="0" fontId="0" fillId="0" borderId="1" xfId="0" applyNumberFormat="1" applyFill="1" applyBorder="1" applyAlignment="1">
      <alignment horizontal="right"/>
    </xf>
    <xf numFmtId="0" fontId="0" fillId="2" borderId="1" xfId="0" applyNumberFormat="1" applyFill="1" applyBorder="1" applyAlignment="1">
      <alignment horizontal="right"/>
    </xf>
    <xf numFmtId="0" fontId="17" fillId="0" borderId="0" xfId="0" applyNumberFormat="1" applyFont="1" applyAlignment="1">
      <alignment horizontal="left"/>
    </xf>
    <xf numFmtId="0" fontId="23" fillId="4" borderId="0" xfId="0" applyNumberFormat="1" applyFont="1" applyFill="1" applyBorder="1" applyAlignment="1">
      <alignment horizontal="center"/>
    </xf>
    <xf numFmtId="0" fontId="15" fillId="4" borderId="9" xfId="0" applyNumberFormat="1" applyFont="1" applyFill="1" applyBorder="1" applyAlignment="1">
      <alignment horizontal="center"/>
    </xf>
    <xf numFmtId="0" fontId="23" fillId="2" borderId="1" xfId="0" applyNumberFormat="1" applyFont="1" applyFill="1" applyBorder="1" applyAlignment="1">
      <alignment horizontal="center"/>
    </xf>
    <xf numFmtId="0" fontId="0" fillId="4" borderId="9" xfId="0" applyNumberFormat="1" applyFill="1" applyBorder="1" applyAlignment="1">
      <alignment horizontal="center"/>
    </xf>
    <xf numFmtId="2" fontId="0" fillId="0" borderId="1" xfId="0" applyNumberFormat="1" applyFill="1" applyBorder="1" applyAlignment="1">
      <alignment horizontal="center"/>
    </xf>
    <xf numFmtId="0" fontId="16" fillId="6" borderId="1" xfId="0" applyFont="1" applyFill="1" applyBorder="1" applyAlignment="1">
      <alignment horizontal="center"/>
    </xf>
    <xf numFmtId="0" fontId="16" fillId="0" borderId="24" xfId="0" applyFont="1" applyBorder="1" applyAlignment="1">
      <alignment horizontal="center"/>
    </xf>
    <xf numFmtId="0" fontId="16" fillId="7" borderId="24" xfId="0" applyFont="1" applyFill="1" applyBorder="1" applyAlignment="1">
      <alignment horizontal="center"/>
    </xf>
    <xf numFmtId="0" fontId="15" fillId="4" borderId="25" xfId="0" applyFont="1" applyFill="1" applyBorder="1" applyAlignment="1">
      <alignment horizontal="center"/>
    </xf>
    <xf numFmtId="0" fontId="19" fillId="0" borderId="1" xfId="0" applyFont="1" applyBorder="1"/>
    <xf numFmtId="0" fontId="15" fillId="0" borderId="0" xfId="0" applyFont="1" applyFill="1" applyAlignment="1">
      <alignment horizontal="right"/>
    </xf>
    <xf numFmtId="0" fontId="22" fillId="0" borderId="0" xfId="0" applyFont="1"/>
    <xf numFmtId="0" fontId="15" fillId="2" borderId="5" xfId="0" applyFont="1" applyFill="1" applyBorder="1" applyAlignment="1">
      <alignment horizontal="center"/>
    </xf>
    <xf numFmtId="0" fontId="23" fillId="0" borderId="11" xfId="0" applyFont="1" applyFill="1" applyBorder="1" applyAlignment="1">
      <alignment horizontal="left" vertical="center" wrapText="1"/>
    </xf>
    <xf numFmtId="0" fontId="23" fillId="0" borderId="11" xfId="0" applyFont="1" applyFill="1" applyBorder="1" applyAlignment="1">
      <alignment horizontal="left" wrapText="1"/>
    </xf>
    <xf numFmtId="0" fontId="26" fillId="5" borderId="20" xfId="0" applyFont="1" applyFill="1" applyBorder="1" applyAlignment="1">
      <alignment horizontal="right"/>
    </xf>
    <xf numFmtId="0" fontId="0" fillId="5" borderId="0" xfId="0" applyFill="1"/>
    <xf numFmtId="0" fontId="23" fillId="0" borderId="13" xfId="0" applyFont="1" applyFill="1" applyBorder="1" applyAlignment="1">
      <alignment horizontal="center"/>
    </xf>
    <xf numFmtId="0" fontId="23" fillId="0" borderId="6" xfId="0" applyFont="1" applyFill="1" applyBorder="1" applyAlignment="1">
      <alignment horizontal="left" vertical="center" wrapText="1"/>
    </xf>
    <xf numFmtId="0" fontId="23" fillId="0" borderId="4" xfId="0" applyFont="1" applyFill="1" applyBorder="1" applyAlignment="1">
      <alignment horizontal="center"/>
    </xf>
    <xf numFmtId="0" fontId="19" fillId="2" borderId="7" xfId="0" applyFont="1" applyFill="1" applyBorder="1" applyAlignment="1">
      <alignment horizontal="right" vertical="center"/>
    </xf>
    <xf numFmtId="0" fontId="19" fillId="2" borderId="26" xfId="0" applyFont="1" applyFill="1" applyBorder="1" applyAlignment="1">
      <alignment horizontal="right" vertical="center"/>
    </xf>
    <xf numFmtId="0" fontId="15" fillId="2" borderId="27" xfId="0" applyFont="1" applyFill="1" applyBorder="1" applyAlignment="1">
      <alignment horizontal="center" vertical="center"/>
    </xf>
    <xf numFmtId="0" fontId="23" fillId="0" borderId="6" xfId="0" applyFont="1" applyFill="1" applyBorder="1" applyAlignment="1">
      <alignment horizontal="left" wrapText="1"/>
    </xf>
    <xf numFmtId="0" fontId="0" fillId="5" borderId="13" xfId="0" applyFill="1" applyBorder="1"/>
    <xf numFmtId="0" fontId="15" fillId="5" borderId="4" xfId="0" applyFont="1" applyFill="1" applyBorder="1" applyAlignment="1">
      <alignment horizontal="center"/>
    </xf>
    <xf numFmtId="0" fontId="15" fillId="2" borderId="4" xfId="0" applyFont="1" applyFill="1" applyBorder="1" applyAlignment="1">
      <alignment horizontal="center"/>
    </xf>
    <xf numFmtId="0" fontId="23" fillId="5" borderId="11" xfId="0" applyFont="1" applyFill="1" applyBorder="1" applyAlignment="1">
      <alignment horizontal="center"/>
    </xf>
    <xf numFmtId="0" fontId="0" fillId="0" borderId="6" xfId="0" applyBorder="1" applyAlignment="1">
      <alignment horizontal="center"/>
    </xf>
    <xf numFmtId="0" fontId="15" fillId="5" borderId="6" xfId="0" applyFont="1" applyFill="1" applyBorder="1" applyAlignment="1">
      <alignment horizontal="center"/>
    </xf>
    <xf numFmtId="0" fontId="19" fillId="2" borderId="6" xfId="0" applyFont="1" applyFill="1" applyBorder="1" applyAlignment="1">
      <alignment horizontal="right" vertical="center"/>
    </xf>
    <xf numFmtId="0" fontId="19" fillId="4" borderId="26" xfId="0" applyFont="1" applyFill="1" applyBorder="1" applyAlignment="1">
      <alignment horizontal="right" vertical="center"/>
    </xf>
    <xf numFmtId="0" fontId="15" fillId="4" borderId="27" xfId="0" applyFont="1" applyFill="1" applyBorder="1" applyAlignment="1">
      <alignment horizontal="center" vertical="center"/>
    </xf>
    <xf numFmtId="0" fontId="19" fillId="4" borderId="7" xfId="0" applyFont="1" applyFill="1" applyBorder="1" applyAlignment="1">
      <alignment horizontal="right" vertical="center"/>
    </xf>
    <xf numFmtId="0" fontId="15" fillId="4" borderId="5" xfId="0" applyFont="1" applyFill="1" applyBorder="1" applyAlignment="1">
      <alignment horizontal="center"/>
    </xf>
    <xf numFmtId="0" fontId="19" fillId="4" borderId="6" xfId="0" applyFont="1" applyFill="1" applyBorder="1" applyAlignment="1">
      <alignment horizontal="right" vertical="center"/>
    </xf>
    <xf numFmtId="0" fontId="15" fillId="4" borderId="4" xfId="0" applyFont="1" applyFill="1" applyBorder="1" applyAlignment="1">
      <alignment horizontal="center"/>
    </xf>
    <xf numFmtId="0" fontId="30" fillId="0" borderId="0" xfId="0" applyFont="1" applyAlignment="1">
      <alignment vertical="center"/>
    </xf>
    <xf numFmtId="0" fontId="31" fillId="0" borderId="0" xfId="0" applyFont="1" applyAlignment="1">
      <alignment vertical="center"/>
    </xf>
    <xf numFmtId="10" fontId="30" fillId="0" borderId="0" xfId="0" applyNumberFormat="1" applyFont="1" applyAlignment="1">
      <alignment vertical="center"/>
    </xf>
    <xf numFmtId="0" fontId="15" fillId="0" borderId="0" xfId="0" applyFont="1" applyAlignment="1">
      <alignment horizontal="center"/>
    </xf>
    <xf numFmtId="0" fontId="20" fillId="4" borderId="1" xfId="0" applyFont="1" applyFill="1" applyBorder="1" applyAlignment="1">
      <alignment horizontal="center" vertical="center"/>
    </xf>
    <xf numFmtId="0" fontId="15" fillId="2" borderId="1" xfId="0" applyFont="1" applyFill="1" applyBorder="1" applyAlignment="1">
      <alignment horizontal="center"/>
    </xf>
    <xf numFmtId="0" fontId="14" fillId="0" borderId="0" xfId="2"/>
    <xf numFmtId="0" fontId="13" fillId="0" borderId="0" xfId="1"/>
    <xf numFmtId="0" fontId="15" fillId="2" borderId="1" xfId="0" applyFont="1" applyFill="1" applyBorder="1" applyAlignment="1">
      <alignment horizontal="center"/>
    </xf>
    <xf numFmtId="0" fontId="0" fillId="0" borderId="1" xfId="0" applyFill="1" applyBorder="1" applyAlignment="1">
      <alignment horizontal="center"/>
    </xf>
    <xf numFmtId="0" fontId="15" fillId="2" borderId="1" xfId="0" applyNumberFormat="1" applyFont="1" applyFill="1" applyBorder="1" applyAlignment="1">
      <alignment horizontal="center"/>
    </xf>
    <xf numFmtId="0" fontId="0" fillId="2" borderId="1" xfId="0" applyFill="1" applyBorder="1" applyAlignment="1">
      <alignment horizontal="center" wrapText="1"/>
    </xf>
    <xf numFmtId="0" fontId="19" fillId="0" borderId="1" xfId="0" applyFont="1" applyFill="1" applyBorder="1" applyAlignment="1">
      <alignment horizontal="center" wrapText="1"/>
    </xf>
    <xf numFmtId="0" fontId="26" fillId="0" borderId="0" xfId="0" applyFont="1" applyBorder="1" applyAlignment="1">
      <alignment horizontal="right"/>
    </xf>
    <xf numFmtId="0" fontId="0" fillId="5" borderId="3"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15" fillId="0" borderId="24" xfId="0" applyFont="1" applyBorder="1" applyAlignment="1">
      <alignment horizontal="center"/>
    </xf>
    <xf numFmtId="164" fontId="15" fillId="2" borderId="1" xfId="0" applyNumberFormat="1" applyFont="1" applyFill="1" applyBorder="1" applyAlignment="1">
      <alignment horizontal="center"/>
    </xf>
    <xf numFmtId="0" fontId="19" fillId="5" borderId="3" xfId="0" applyFont="1" applyFill="1" applyBorder="1" applyAlignment="1">
      <alignment horizontal="center"/>
    </xf>
    <xf numFmtId="0" fontId="19" fillId="2" borderId="24" xfId="0" applyFont="1" applyFill="1" applyBorder="1" applyAlignment="1">
      <alignment horizontal="center"/>
    </xf>
    <xf numFmtId="0" fontId="0" fillId="2" borderId="24" xfId="0" applyFill="1" applyBorder="1" applyAlignment="1">
      <alignment horizontal="center"/>
    </xf>
    <xf numFmtId="0" fontId="0" fillId="5" borderId="1" xfId="0" applyFill="1" applyBorder="1"/>
    <xf numFmtId="0" fontId="18" fillId="0" borderId="1" xfId="0" applyNumberFormat="1" applyFont="1" applyFill="1" applyBorder="1" applyAlignment="1">
      <alignment horizontal="center" wrapText="1"/>
    </xf>
    <xf numFmtId="0" fontId="23" fillId="4" borderId="19" xfId="0" applyFont="1" applyFill="1" applyBorder="1" applyAlignment="1">
      <alignment horizontal="center" wrapText="1"/>
    </xf>
    <xf numFmtId="0" fontId="0" fillId="4" borderId="3" xfId="0" applyFill="1" applyBorder="1" applyAlignment="1">
      <alignment horizontal="center"/>
    </xf>
    <xf numFmtId="0" fontId="14" fillId="0" borderId="28" xfId="2" applyBorder="1"/>
    <xf numFmtId="0" fontId="14" fillId="0" borderId="29" xfId="2" applyBorder="1"/>
    <xf numFmtId="0" fontId="14" fillId="0" borderId="14" xfId="2" applyBorder="1"/>
    <xf numFmtId="0" fontId="14" fillId="4" borderId="3" xfId="2" applyFill="1" applyBorder="1" applyAlignment="1">
      <alignment horizontal="center"/>
    </xf>
    <xf numFmtId="0" fontId="14" fillId="0" borderId="6" xfId="2" applyBorder="1"/>
    <xf numFmtId="0" fontId="14" fillId="0" borderId="1" xfId="2" applyBorder="1"/>
    <xf numFmtId="164" fontId="14" fillId="0" borderId="4" xfId="2" applyNumberFormat="1" applyBorder="1"/>
    <xf numFmtId="0" fontId="14" fillId="0" borderId="1" xfId="2" applyBorder="1" applyAlignment="1">
      <alignment horizontal="right"/>
    </xf>
    <xf numFmtId="0" fontId="14" fillId="0" borderId="15" xfId="2" applyBorder="1"/>
    <xf numFmtId="0" fontId="14" fillId="0" borderId="17" xfId="2" applyBorder="1"/>
    <xf numFmtId="0" fontId="14" fillId="0" borderId="18" xfId="2" applyBorder="1"/>
    <xf numFmtId="0" fontId="14" fillId="0" borderId="16" xfId="2" applyBorder="1"/>
    <xf numFmtId="0" fontId="14" fillId="0" borderId="0" xfId="2" applyBorder="1"/>
    <xf numFmtId="0" fontId="14" fillId="0" borderId="4" xfId="2" applyBorder="1"/>
    <xf numFmtId="0" fontId="15" fillId="0" borderId="0" xfId="2" applyFont="1" applyBorder="1"/>
    <xf numFmtId="0" fontId="34" fillId="4" borderId="3" xfId="2" applyFont="1" applyFill="1" applyBorder="1" applyAlignment="1">
      <alignment horizontal="center"/>
    </xf>
    <xf numFmtId="0" fontId="9" fillId="0" borderId="3" xfId="2" applyFont="1" applyBorder="1"/>
    <xf numFmtId="0" fontId="26" fillId="0" borderId="3" xfId="2" applyFont="1" applyBorder="1"/>
    <xf numFmtId="0" fontId="26" fillId="0" borderId="19" xfId="2" applyFont="1" applyBorder="1"/>
    <xf numFmtId="0" fontId="35" fillId="0" borderId="0" xfId="0" applyFont="1" applyAlignment="1">
      <alignment horizontal="center"/>
    </xf>
    <xf numFmtId="0" fontId="35" fillId="0" borderId="0" xfId="0" applyFont="1"/>
    <xf numFmtId="0" fontId="15" fillId="4" borderId="7" xfId="0" applyFont="1" applyFill="1" applyBorder="1" applyAlignment="1">
      <alignment horizontal="center"/>
    </xf>
    <xf numFmtId="0" fontId="15" fillId="0" borderId="5" xfId="0" applyFont="1" applyBorder="1" applyAlignment="1">
      <alignment horizontal="center"/>
    </xf>
    <xf numFmtId="0" fontId="22" fillId="2" borderId="6" xfId="0" applyFont="1" applyFill="1" applyBorder="1" applyAlignment="1">
      <alignment horizontal="center"/>
    </xf>
    <xf numFmtId="2" fontId="22" fillId="4" borderId="4" xfId="0" applyNumberFormat="1" applyFont="1" applyFill="1" applyBorder="1" applyAlignment="1">
      <alignment horizontal="center"/>
    </xf>
    <xf numFmtId="0" fontId="14" fillId="4" borderId="6" xfId="2" applyFill="1" applyBorder="1" applyAlignment="1">
      <alignment horizontal="center"/>
    </xf>
    <xf numFmtId="0" fontId="14" fillId="4" borderId="1" xfId="2" applyFill="1" applyBorder="1" applyAlignment="1">
      <alignment horizontal="center"/>
    </xf>
    <xf numFmtId="0" fontId="14" fillId="4" borderId="4" xfId="2" applyFill="1" applyBorder="1" applyAlignment="1">
      <alignment horizontal="center"/>
    </xf>
    <xf numFmtId="164" fontId="14" fillId="4" borderId="4" xfId="2" applyNumberFormat="1" applyFill="1" applyBorder="1" applyAlignment="1">
      <alignment horizontal="center"/>
    </xf>
    <xf numFmtId="0" fontId="15" fillId="0" borderId="14" xfId="2" applyFont="1" applyBorder="1"/>
    <xf numFmtId="0" fontId="24" fillId="0" borderId="0" xfId="0" applyFont="1"/>
    <xf numFmtId="0" fontId="11" fillId="0" borderId="0" xfId="0" applyFont="1" applyFill="1" applyBorder="1" applyAlignment="1">
      <alignment vertical="center"/>
    </xf>
    <xf numFmtId="0" fontId="20" fillId="2" borderId="1" xfId="0" applyFont="1" applyFill="1" applyBorder="1" applyAlignment="1">
      <alignment horizontal="center" vertical="center"/>
    </xf>
    <xf numFmtId="0" fontId="20" fillId="6" borderId="1" xfId="0" applyFont="1" applyFill="1" applyBorder="1" applyAlignment="1">
      <alignment horizontal="center" vertical="center"/>
    </xf>
    <xf numFmtId="0" fontId="29" fillId="4" borderId="1" xfId="0" applyFont="1" applyFill="1" applyBorder="1" applyAlignment="1">
      <alignment horizontal="left" vertical="center" wrapText="1"/>
    </xf>
    <xf numFmtId="0" fontId="29" fillId="4" borderId="1" xfId="0" applyFont="1" applyFill="1" applyBorder="1" applyAlignment="1">
      <alignment horizontal="center" vertical="center"/>
    </xf>
    <xf numFmtId="0" fontId="29" fillId="6" borderId="1" xfId="0" applyFont="1" applyFill="1" applyBorder="1" applyAlignment="1">
      <alignment horizontal="center" vertical="center"/>
    </xf>
    <xf numFmtId="0" fontId="23" fillId="2" borderId="1" xfId="0" applyFont="1" applyFill="1" applyBorder="1" applyAlignment="1">
      <alignment vertical="center"/>
    </xf>
    <xf numFmtId="0" fontId="29" fillId="4" borderId="2" xfId="0" applyFont="1" applyFill="1" applyBorder="1" applyAlignment="1">
      <alignment horizontal="left" vertical="center" wrapText="1"/>
    </xf>
    <xf numFmtId="0" fontId="0" fillId="0" borderId="0" xfId="0" applyAlignment="1">
      <alignment vertical="center" wrapText="1"/>
    </xf>
    <xf numFmtId="0" fontId="36" fillId="11" borderId="36" xfId="0" applyFont="1" applyFill="1" applyBorder="1" applyAlignment="1">
      <alignment horizontal="center" vertical="center" wrapText="1"/>
    </xf>
    <xf numFmtId="0" fontId="36" fillId="11" borderId="16" xfId="0" applyFont="1" applyFill="1" applyBorder="1" applyAlignment="1">
      <alignment horizontal="center" vertical="center" wrapText="1"/>
    </xf>
    <xf numFmtId="0" fontId="37" fillId="12" borderId="36" xfId="0" applyFont="1" applyFill="1" applyBorder="1" applyAlignment="1">
      <alignment vertical="center" wrapText="1"/>
    </xf>
    <xf numFmtId="0" fontId="37" fillId="12" borderId="16" xfId="0" applyFont="1" applyFill="1" applyBorder="1" applyAlignment="1">
      <alignment horizontal="center" vertical="center" wrapText="1"/>
    </xf>
    <xf numFmtId="0" fontId="37" fillId="13" borderId="36" xfId="0" applyFont="1" applyFill="1" applyBorder="1" applyAlignment="1">
      <alignment vertical="center" wrapText="1"/>
    </xf>
    <xf numFmtId="0" fontId="37" fillId="13" borderId="16" xfId="0" applyFont="1" applyFill="1" applyBorder="1" applyAlignment="1">
      <alignment horizontal="center" vertical="center" wrapText="1"/>
    </xf>
    <xf numFmtId="0" fontId="37" fillId="14" borderId="36" xfId="0" applyFont="1" applyFill="1" applyBorder="1" applyAlignment="1">
      <alignment vertical="center" wrapText="1"/>
    </xf>
    <xf numFmtId="0" fontId="37" fillId="14" borderId="16" xfId="0" applyFont="1" applyFill="1" applyBorder="1" applyAlignment="1">
      <alignment horizontal="center" vertical="center" wrapText="1"/>
    </xf>
    <xf numFmtId="0" fontId="37" fillId="15" borderId="36" xfId="0" applyFont="1" applyFill="1" applyBorder="1" applyAlignment="1">
      <alignment vertical="center" wrapText="1"/>
    </xf>
    <xf numFmtId="0" fontId="37" fillId="15" borderId="16" xfId="0" applyFont="1" applyFill="1" applyBorder="1" applyAlignment="1">
      <alignment horizontal="center" vertical="center" wrapText="1"/>
    </xf>
    <xf numFmtId="0" fontId="0" fillId="0" borderId="0" xfId="0" applyAlignment="1"/>
    <xf numFmtId="0" fontId="0" fillId="0" borderId="0" xfId="0" applyAlignment="1">
      <alignment wrapText="1"/>
    </xf>
    <xf numFmtId="0" fontId="38" fillId="16" borderId="39" xfId="0" applyFont="1" applyFill="1" applyBorder="1" applyAlignment="1">
      <alignment horizontal="left" indent="1"/>
    </xf>
    <xf numFmtId="3" fontId="38" fillId="16" borderId="40" xfId="0" applyNumberFormat="1" applyFont="1" applyFill="1" applyBorder="1" applyAlignment="1">
      <alignment horizontal="center" vertical="center"/>
    </xf>
    <xf numFmtId="3" fontId="38" fillId="16" borderId="39" xfId="0" applyNumberFormat="1" applyFont="1" applyFill="1" applyBorder="1" applyAlignment="1">
      <alignment horizontal="center" vertical="center"/>
    </xf>
    <xf numFmtId="4" fontId="38" fillId="16" borderId="39" xfId="0" applyNumberFormat="1" applyFont="1" applyFill="1" applyBorder="1" applyAlignment="1">
      <alignment horizontal="center" vertical="center"/>
    </xf>
    <xf numFmtId="4" fontId="38" fillId="16" borderId="41" xfId="0" applyNumberFormat="1" applyFont="1" applyFill="1" applyBorder="1" applyAlignment="1">
      <alignment horizontal="center" vertical="center"/>
    </xf>
    <xf numFmtId="3" fontId="39" fillId="9" borderId="40" xfId="0" applyNumberFormat="1" applyFont="1" applyFill="1" applyBorder="1" applyAlignment="1">
      <alignment horizontal="center" vertical="center"/>
    </xf>
    <xf numFmtId="3" fontId="39" fillId="9" borderId="39" xfId="0" applyNumberFormat="1" applyFont="1" applyFill="1" applyBorder="1" applyAlignment="1">
      <alignment horizontal="center" vertical="center"/>
    </xf>
    <xf numFmtId="4" fontId="39" fillId="9" borderId="39" xfId="0" applyNumberFormat="1" applyFont="1" applyFill="1" applyBorder="1" applyAlignment="1">
      <alignment horizontal="center" vertical="center"/>
    </xf>
    <xf numFmtId="4" fontId="39" fillId="9" borderId="41" xfId="0" applyNumberFormat="1" applyFont="1" applyFill="1" applyBorder="1" applyAlignment="1">
      <alignment horizontal="center" vertical="center"/>
    </xf>
    <xf numFmtId="0" fontId="38" fillId="17" borderId="45" xfId="0" applyFont="1" applyFill="1" applyBorder="1" applyAlignment="1">
      <alignment horizontal="center" vertical="center" wrapText="1"/>
    </xf>
    <xf numFmtId="0" fontId="38" fillId="17" borderId="46" xfId="0" applyFont="1" applyFill="1" applyBorder="1" applyAlignment="1">
      <alignment horizontal="center" vertical="center" wrapText="1"/>
    </xf>
    <xf numFmtId="0" fontId="38" fillId="17" borderId="47" xfId="0" applyFont="1" applyFill="1" applyBorder="1" applyAlignment="1">
      <alignment horizontal="center" vertical="center" wrapText="1"/>
    </xf>
    <xf numFmtId="0" fontId="39" fillId="0" borderId="48" xfId="0" applyFont="1" applyBorder="1"/>
    <xf numFmtId="0" fontId="39" fillId="0" borderId="0" xfId="0" applyFont="1" applyBorder="1"/>
    <xf numFmtId="0" fontId="38" fillId="16" borderId="50" xfId="0" applyFont="1" applyFill="1" applyBorder="1" applyAlignment="1">
      <alignment horizontal="left" indent="1"/>
    </xf>
    <xf numFmtId="3" fontId="39" fillId="9" borderId="51" xfId="0" applyNumberFormat="1" applyFont="1" applyFill="1" applyBorder="1" applyAlignment="1">
      <alignment horizontal="center" vertical="center"/>
    </xf>
    <xf numFmtId="3" fontId="39" fillId="9" borderId="52" xfId="0" applyNumberFormat="1" applyFont="1" applyFill="1" applyBorder="1" applyAlignment="1">
      <alignment horizontal="center" vertical="center"/>
    </xf>
    <xf numFmtId="4" fontId="39" fillId="9" borderId="52" xfId="0" applyNumberFormat="1" applyFont="1" applyFill="1" applyBorder="1" applyAlignment="1">
      <alignment horizontal="center" vertical="center"/>
    </xf>
    <xf numFmtId="4" fontId="39" fillId="9" borderId="53" xfId="0" applyNumberFormat="1" applyFont="1" applyFill="1" applyBorder="1" applyAlignment="1">
      <alignment horizontal="center" vertical="center"/>
    </xf>
    <xf numFmtId="3" fontId="38" fillId="16" borderId="54" xfId="0" applyNumberFormat="1" applyFont="1" applyFill="1" applyBorder="1" applyAlignment="1">
      <alignment horizontal="center" vertical="center"/>
    </xf>
    <xf numFmtId="4" fontId="38" fillId="16" borderId="55" xfId="0" applyNumberFormat="1" applyFont="1" applyFill="1" applyBorder="1" applyAlignment="1">
      <alignment horizontal="center" vertical="center"/>
    </xf>
    <xf numFmtId="0" fontId="38" fillId="17" borderId="44" xfId="0" applyFont="1" applyFill="1" applyBorder="1" applyAlignment="1">
      <alignment horizontal="center" vertical="center" wrapText="1"/>
    </xf>
    <xf numFmtId="0" fontId="41" fillId="0" borderId="0" xfId="0" applyFont="1"/>
    <xf numFmtId="3" fontId="38" fillId="16" borderId="56" xfId="0" applyNumberFormat="1" applyFont="1" applyFill="1" applyBorder="1" applyAlignment="1">
      <alignment horizontal="center" vertical="center"/>
    </xf>
    <xf numFmtId="165" fontId="38" fillId="16" borderId="40" xfId="0" applyNumberFormat="1" applyFont="1" applyFill="1" applyBorder="1" applyAlignment="1">
      <alignment horizontal="center" vertical="center"/>
    </xf>
    <xf numFmtId="165" fontId="38" fillId="16" borderId="39" xfId="0" applyNumberFormat="1" applyFont="1" applyFill="1" applyBorder="1" applyAlignment="1">
      <alignment horizontal="center" vertical="center"/>
    </xf>
    <xf numFmtId="165" fontId="38" fillId="16" borderId="41" xfId="0" applyNumberFormat="1" applyFont="1" applyFill="1" applyBorder="1" applyAlignment="1">
      <alignment horizontal="center" vertical="center"/>
    </xf>
    <xf numFmtId="165" fontId="39" fillId="9" borderId="40" xfId="0" applyNumberFormat="1" applyFont="1" applyFill="1" applyBorder="1" applyAlignment="1">
      <alignment horizontal="center" vertical="center"/>
    </xf>
    <xf numFmtId="165" fontId="39" fillId="9" borderId="39" xfId="0" applyNumberFormat="1" applyFont="1" applyFill="1" applyBorder="1" applyAlignment="1">
      <alignment horizontal="center" vertical="center"/>
    </xf>
    <xf numFmtId="165" fontId="39" fillId="9" borderId="41" xfId="0" applyNumberFormat="1" applyFont="1" applyFill="1" applyBorder="1" applyAlignment="1">
      <alignment horizontal="center" vertical="center"/>
    </xf>
    <xf numFmtId="0" fontId="38" fillId="17" borderId="57" xfId="0" applyFont="1" applyFill="1" applyBorder="1" applyAlignment="1">
      <alignment horizontal="center" vertical="center" wrapText="1"/>
    </xf>
    <xf numFmtId="165" fontId="39" fillId="9" borderId="52" xfId="0" applyNumberFormat="1" applyFont="1" applyFill="1" applyBorder="1" applyAlignment="1">
      <alignment horizontal="center" vertical="center"/>
    </xf>
    <xf numFmtId="165" fontId="39" fillId="9" borderId="53" xfId="0" applyNumberFormat="1" applyFont="1" applyFill="1" applyBorder="1" applyAlignment="1">
      <alignment horizontal="center" vertical="center"/>
    </xf>
    <xf numFmtId="165" fontId="38" fillId="16" borderId="59" xfId="0" applyNumberFormat="1" applyFont="1" applyFill="1" applyBorder="1" applyAlignment="1">
      <alignment horizontal="center" vertical="center"/>
    </xf>
    <xf numFmtId="165" fontId="38" fillId="16" borderId="50" xfId="0" applyNumberFormat="1" applyFont="1" applyFill="1" applyBorder="1" applyAlignment="1">
      <alignment horizontal="center" vertical="center"/>
    </xf>
    <xf numFmtId="165" fontId="39" fillId="9" borderId="51" xfId="0" applyNumberFormat="1" applyFont="1" applyFill="1" applyBorder="1" applyAlignment="1">
      <alignment horizontal="center" vertical="center"/>
    </xf>
    <xf numFmtId="0" fontId="38" fillId="17" borderId="60" xfId="0" applyFont="1" applyFill="1" applyBorder="1" applyAlignment="1">
      <alignment horizontal="center" vertical="center" wrapText="1"/>
    </xf>
    <xf numFmtId="0" fontId="38" fillId="17" borderId="61" xfId="0" applyFont="1" applyFill="1" applyBorder="1" applyAlignment="1">
      <alignment horizontal="center" vertical="center" wrapText="1"/>
    </xf>
    <xf numFmtId="0" fontId="38" fillId="17" borderId="61" xfId="0" applyNumberFormat="1" applyFont="1" applyFill="1" applyBorder="1" applyAlignment="1">
      <alignment horizontal="center" vertical="center" wrapText="1"/>
    </xf>
    <xf numFmtId="0" fontId="38" fillId="17" borderId="62" xfId="0" applyFont="1" applyFill="1" applyBorder="1" applyAlignment="1">
      <alignment horizontal="center" vertical="center" wrapText="1"/>
    </xf>
    <xf numFmtId="0" fontId="39" fillId="9" borderId="39" xfId="0" applyFont="1" applyFill="1" applyBorder="1" applyAlignment="1">
      <alignment horizontal="left" indent="1"/>
    </xf>
    <xf numFmtId="3" fontId="39" fillId="9" borderId="63" xfId="0" applyNumberFormat="1" applyFont="1" applyFill="1" applyBorder="1" applyAlignment="1">
      <alignment horizontal="center" vertical="center"/>
    </xf>
    <xf numFmtId="3" fontId="39" fillId="9" borderId="41" xfId="0" applyNumberFormat="1" applyFont="1" applyFill="1" applyBorder="1" applyAlignment="1">
      <alignment horizontal="center" vertical="center"/>
    </xf>
    <xf numFmtId="0" fontId="38" fillId="17" borderId="49" xfId="0" applyFont="1" applyFill="1" applyBorder="1" applyAlignment="1">
      <alignment horizontal="center" vertical="center" wrapText="1"/>
    </xf>
    <xf numFmtId="3" fontId="39" fillId="9" borderId="64" xfId="0" applyNumberFormat="1" applyFont="1" applyFill="1" applyBorder="1" applyAlignment="1">
      <alignment horizontal="center" vertical="center"/>
    </xf>
    <xf numFmtId="3" fontId="39" fillId="9" borderId="53" xfId="0" applyNumberFormat="1" applyFont="1" applyFill="1" applyBorder="1" applyAlignment="1">
      <alignment horizontal="center" vertical="center"/>
    </xf>
    <xf numFmtId="0" fontId="38" fillId="17" borderId="38" xfId="0" applyFont="1" applyFill="1" applyBorder="1" applyAlignment="1">
      <alignment horizontal="center" vertical="center" wrapText="1"/>
    </xf>
    <xf numFmtId="0" fontId="38" fillId="17" borderId="15" xfId="0" applyFont="1" applyFill="1" applyBorder="1" applyAlignment="1">
      <alignment horizontal="center" vertical="center" wrapText="1"/>
    </xf>
    <xf numFmtId="3" fontId="38" fillId="19" borderId="40" xfId="0" applyNumberFormat="1" applyFont="1" applyFill="1" applyBorder="1" applyAlignment="1">
      <alignment horizontal="center" vertical="center"/>
    </xf>
    <xf numFmtId="3" fontId="38" fillId="19" borderId="39" xfId="0" applyNumberFormat="1" applyFont="1" applyFill="1" applyBorder="1" applyAlignment="1">
      <alignment horizontal="center" vertical="center"/>
    </xf>
    <xf numFmtId="3" fontId="38" fillId="19" borderId="41" xfId="0" applyNumberFormat="1" applyFont="1" applyFill="1" applyBorder="1" applyAlignment="1">
      <alignment horizontal="center" vertical="center"/>
    </xf>
    <xf numFmtId="3" fontId="38" fillId="19" borderId="65" xfId="0" applyNumberFormat="1" applyFont="1" applyFill="1" applyBorder="1" applyAlignment="1">
      <alignment horizontal="center" vertical="center"/>
    </xf>
    <xf numFmtId="3" fontId="38" fillId="19" borderId="66" xfId="0" applyNumberFormat="1" applyFont="1" applyFill="1" applyBorder="1" applyAlignment="1">
      <alignment horizontal="center" vertical="center"/>
    </xf>
    <xf numFmtId="4" fontId="38" fillId="16" borderId="40" xfId="0" applyNumberFormat="1" applyFont="1" applyFill="1" applyBorder="1" applyAlignment="1">
      <alignment horizontal="center" vertical="center"/>
    </xf>
    <xf numFmtId="4" fontId="39" fillId="9" borderId="40" xfId="0" applyNumberFormat="1" applyFont="1" applyFill="1" applyBorder="1" applyAlignment="1">
      <alignment horizontal="center" vertical="center"/>
    </xf>
    <xf numFmtId="0" fontId="38" fillId="17" borderId="14" xfId="0" applyFont="1" applyFill="1" applyBorder="1" applyAlignment="1">
      <alignment horizontal="center" vertical="center" wrapText="1"/>
    </xf>
    <xf numFmtId="4" fontId="38" fillId="16" borderId="65" xfId="0" applyNumberFormat="1" applyFont="1" applyFill="1" applyBorder="1" applyAlignment="1">
      <alignment horizontal="center" vertical="center"/>
    </xf>
    <xf numFmtId="4" fontId="38" fillId="16" borderId="67" xfId="0" applyNumberFormat="1" applyFont="1" applyFill="1" applyBorder="1" applyAlignment="1">
      <alignment horizontal="center" vertical="center"/>
    </xf>
    <xf numFmtId="4" fontId="38" fillId="16" borderId="66" xfId="0" applyNumberFormat="1" applyFont="1" applyFill="1" applyBorder="1" applyAlignment="1">
      <alignment horizontal="center" vertical="center"/>
    </xf>
    <xf numFmtId="4" fontId="39" fillId="9" borderId="51" xfId="0" applyNumberFormat="1" applyFont="1" applyFill="1" applyBorder="1" applyAlignment="1">
      <alignment horizontal="center" vertical="center"/>
    </xf>
    <xf numFmtId="0" fontId="43" fillId="20" borderId="0" xfId="0" applyFont="1" applyFill="1" applyBorder="1" applyAlignment="1"/>
    <xf numFmtId="0" fontId="20" fillId="0" borderId="0" xfId="0" applyFont="1" applyFill="1" applyBorder="1" applyAlignment="1">
      <alignment horizontal="left" vertical="center"/>
    </xf>
    <xf numFmtId="4" fontId="39" fillId="9" borderId="63" xfId="0" applyNumberFormat="1" applyFont="1" applyFill="1" applyBorder="1" applyAlignment="1">
      <alignment horizontal="center" vertical="center"/>
    </xf>
    <xf numFmtId="0" fontId="43" fillId="20" borderId="0" xfId="0" applyFont="1" applyFill="1" applyBorder="1" applyAlignment="1">
      <alignment wrapText="1"/>
    </xf>
    <xf numFmtId="4" fontId="39" fillId="9" borderId="64" xfId="0" applyNumberFormat="1" applyFont="1" applyFill="1" applyBorder="1" applyAlignment="1">
      <alignment horizontal="center" vertical="center"/>
    </xf>
    <xf numFmtId="4" fontId="38" fillId="16" borderId="63" xfId="0" applyNumberFormat="1" applyFont="1" applyFill="1" applyBorder="1" applyAlignment="1">
      <alignment horizontal="center" vertical="center"/>
    </xf>
    <xf numFmtId="4" fontId="39" fillId="9" borderId="0" xfId="0" applyNumberFormat="1" applyFont="1" applyFill="1" applyBorder="1" applyAlignment="1">
      <alignment horizontal="center" vertical="center"/>
    </xf>
    <xf numFmtId="0" fontId="45" fillId="0" borderId="0" xfId="0" applyFont="1"/>
    <xf numFmtId="0" fontId="45" fillId="0" borderId="48" xfId="0" applyFont="1" applyBorder="1"/>
    <xf numFmtId="3" fontId="38" fillId="16" borderId="65" xfId="0" applyNumberFormat="1" applyFont="1" applyFill="1" applyBorder="1" applyAlignment="1">
      <alignment horizontal="center" vertical="center"/>
    </xf>
    <xf numFmtId="3" fontId="38" fillId="16" borderId="66" xfId="0" applyNumberFormat="1" applyFont="1" applyFill="1" applyBorder="1" applyAlignment="1">
      <alignment horizontal="center" vertical="center"/>
    </xf>
    <xf numFmtId="0" fontId="0" fillId="0" borderId="30" xfId="0" applyBorder="1"/>
    <xf numFmtId="0" fontId="15" fillId="2" borderId="1" xfId="0" applyNumberFormat="1" applyFont="1" applyFill="1" applyBorder="1" applyAlignment="1">
      <alignment horizontal="center"/>
    </xf>
    <xf numFmtId="0" fontId="9" fillId="0" borderId="1" xfId="0" applyFont="1" applyBorder="1"/>
    <xf numFmtId="0" fontId="15" fillId="0" borderId="0" xfId="0" applyFont="1" applyAlignment="1">
      <alignment horizontal="right"/>
    </xf>
    <xf numFmtId="0" fontId="0" fillId="0" borderId="1" xfId="0" applyFill="1" applyBorder="1" applyAlignment="1">
      <alignment horizontal="center"/>
    </xf>
    <xf numFmtId="0" fontId="0" fillId="0" borderId="1" xfId="0" applyFill="1" applyBorder="1" applyAlignment="1">
      <alignment horizontal="center"/>
    </xf>
    <xf numFmtId="1" fontId="0" fillId="2" borderId="1" xfId="0" applyNumberFormat="1" applyFill="1" applyBorder="1" applyAlignment="1">
      <alignment horizontal="center"/>
    </xf>
    <xf numFmtId="1" fontId="0" fillId="0" borderId="0" xfId="0" applyNumberFormat="1" applyAlignment="1">
      <alignment horizontal="center"/>
    </xf>
    <xf numFmtId="164" fontId="0" fillId="0" borderId="1" xfId="0" applyNumberFormat="1" applyFill="1" applyBorder="1" applyAlignment="1">
      <alignment horizontal="center"/>
    </xf>
    <xf numFmtId="0" fontId="15" fillId="0" borderId="11" xfId="0" applyFont="1" applyFill="1" applyBorder="1" applyAlignment="1">
      <alignment horizontal="center" wrapText="1"/>
    </xf>
    <xf numFmtId="0" fontId="15" fillId="0" borderId="12" xfId="0" applyFont="1" applyFill="1" applyBorder="1" applyAlignment="1">
      <alignment horizontal="center" wrapText="1"/>
    </xf>
    <xf numFmtId="164" fontId="0" fillId="0" borderId="6" xfId="0" applyNumberFormat="1" applyFill="1" applyBorder="1" applyAlignment="1">
      <alignment horizontal="center"/>
    </xf>
    <xf numFmtId="164" fontId="15" fillId="2" borderId="4" xfId="0" applyNumberFormat="1" applyFont="1" applyFill="1" applyBorder="1" applyAlignment="1">
      <alignment horizontal="center"/>
    </xf>
    <xf numFmtId="0" fontId="23" fillId="0" borderId="6" xfId="0" applyFont="1" applyFill="1" applyBorder="1"/>
    <xf numFmtId="0" fontId="23" fillId="0" borderId="4" xfId="0" applyFont="1" applyBorder="1"/>
    <xf numFmtId="0" fontId="0" fillId="0" borderId="6" xfId="0" applyFill="1" applyBorder="1" applyAlignment="1">
      <alignment horizontal="center"/>
    </xf>
    <xf numFmtId="0" fontId="0" fillId="0" borderId="4" xfId="0" applyFill="1" applyBorder="1" applyAlignment="1">
      <alignment horizontal="center"/>
    </xf>
    <xf numFmtId="0" fontId="0" fillId="2" borderId="4"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1" fontId="0" fillId="2" borderId="8" xfId="0" applyNumberFormat="1" applyFill="1" applyBorder="1" applyAlignment="1">
      <alignment horizontal="center"/>
    </xf>
    <xf numFmtId="0" fontId="0" fillId="2" borderId="8" xfId="0" applyFill="1" applyBorder="1" applyAlignment="1">
      <alignment horizontal="center"/>
    </xf>
    <xf numFmtId="0" fontId="0" fillId="2" borderId="5" xfId="0" applyFill="1" applyBorder="1" applyAlignment="1">
      <alignment horizontal="center"/>
    </xf>
    <xf numFmtId="0" fontId="15" fillId="5" borderId="42" xfId="0" applyFont="1" applyFill="1" applyBorder="1" applyAlignment="1">
      <alignment horizontal="center"/>
    </xf>
    <xf numFmtId="0" fontId="15" fillId="5" borderId="43" xfId="0" applyFont="1" applyFill="1" applyBorder="1" applyAlignment="1">
      <alignment horizontal="center"/>
    </xf>
    <xf numFmtId="1" fontId="0" fillId="4" borderId="1" xfId="0" applyNumberFormat="1" applyFill="1" applyBorder="1" applyAlignment="1">
      <alignment horizontal="center"/>
    </xf>
    <xf numFmtId="0" fontId="15" fillId="0" borderId="21" xfId="0" applyFont="1" applyFill="1" applyBorder="1" applyAlignment="1">
      <alignment horizontal="center" wrapText="1"/>
    </xf>
    <xf numFmtId="0" fontId="15" fillId="0" borderId="9" xfId="0" applyFont="1" applyFill="1" applyBorder="1" applyAlignment="1">
      <alignment horizontal="center" wrapText="1"/>
    </xf>
    <xf numFmtId="164" fontId="15" fillId="4" borderId="4" xfId="0" applyNumberFormat="1" applyFont="1" applyFill="1" applyBorder="1" applyAlignment="1">
      <alignment horizontal="center"/>
    </xf>
    <xf numFmtId="0" fontId="0" fillId="4" borderId="8" xfId="0" applyFill="1" applyBorder="1" applyAlignment="1">
      <alignment horizontal="center"/>
    </xf>
    <xf numFmtId="0" fontId="0" fillId="4" borderId="5" xfId="0" applyFill="1" applyBorder="1" applyAlignment="1">
      <alignment horizontal="center"/>
    </xf>
    <xf numFmtId="0" fontId="27" fillId="0" borderId="0" xfId="0" applyFont="1" applyFill="1" applyBorder="1"/>
    <xf numFmtId="0" fontId="0" fillId="5" borderId="42" xfId="0" applyFill="1" applyBorder="1"/>
    <xf numFmtId="0" fontId="0" fillId="5" borderId="43" xfId="0" applyFill="1" applyBorder="1"/>
    <xf numFmtId="0" fontId="23" fillId="0" borderId="3" xfId="0" applyFont="1" applyFill="1" applyBorder="1"/>
    <xf numFmtId="0" fontId="15" fillId="2" borderId="22" xfId="0" applyFont="1" applyFill="1" applyBorder="1" applyAlignment="1">
      <alignment horizontal="center" wrapText="1"/>
    </xf>
    <xf numFmtId="0" fontId="23" fillId="0" borderId="6" xfId="0" applyFont="1" applyBorder="1"/>
    <xf numFmtId="0" fontId="26" fillId="0" borderId="21" xfId="0" applyFont="1" applyBorder="1"/>
    <xf numFmtId="0" fontId="23" fillId="0" borderId="17" xfId="0" applyFont="1" applyBorder="1"/>
    <xf numFmtId="0" fontId="23" fillId="0" borderId="18" xfId="0" applyFont="1" applyBorder="1"/>
    <xf numFmtId="0" fontId="38" fillId="17" borderId="72" xfId="0" applyFont="1" applyFill="1" applyBorder="1" applyAlignment="1">
      <alignment horizontal="center" vertical="center" wrapText="1"/>
    </xf>
    <xf numFmtId="0" fontId="39" fillId="22" borderId="50" xfId="0" applyFont="1" applyFill="1" applyBorder="1" applyAlignment="1">
      <alignment horizontal="left"/>
    </xf>
    <xf numFmtId="3" fontId="39" fillId="22" borderId="73" xfId="0" applyNumberFormat="1" applyFont="1" applyFill="1" applyBorder="1" applyAlignment="1">
      <alignment horizontal="center" vertical="center"/>
    </xf>
    <xf numFmtId="4" fontId="39" fillId="22" borderId="73" xfId="0" applyNumberFormat="1" applyFont="1" applyFill="1" applyBorder="1" applyAlignment="1">
      <alignment horizontal="center" vertical="center"/>
    </xf>
    <xf numFmtId="0" fontId="39" fillId="9" borderId="39" xfId="0" applyFont="1" applyFill="1" applyBorder="1" applyAlignment="1">
      <alignment horizontal="left"/>
    </xf>
    <xf numFmtId="0" fontId="39" fillId="0" borderId="0" xfId="0" applyFont="1" applyFill="1" applyBorder="1" applyAlignment="1">
      <alignment horizontal="left"/>
    </xf>
    <xf numFmtId="3" fontId="39" fillId="0" borderId="0" xfId="0" applyNumberFormat="1" applyFont="1" applyFill="1" applyBorder="1" applyAlignment="1">
      <alignment horizontal="center" vertical="center"/>
    </xf>
    <xf numFmtId="4" fontId="39" fillId="0" borderId="0" xfId="0" applyNumberFormat="1" applyFont="1" applyFill="1" applyBorder="1" applyAlignment="1">
      <alignment horizontal="center" vertical="center"/>
    </xf>
    <xf numFmtId="0" fontId="38" fillId="17" borderId="39" xfId="0" applyFont="1" applyFill="1" applyBorder="1" applyAlignment="1">
      <alignment horizontal="left"/>
    </xf>
    <xf numFmtId="3" fontId="38" fillId="17" borderId="51" xfId="0" applyNumberFormat="1" applyFont="1" applyFill="1" applyBorder="1" applyAlignment="1">
      <alignment horizontal="center" vertical="center"/>
    </xf>
    <xf numFmtId="3" fontId="38" fillId="17" borderId="52" xfId="0" applyNumberFormat="1" applyFont="1" applyFill="1" applyBorder="1" applyAlignment="1">
      <alignment horizontal="center" vertical="center"/>
    </xf>
    <xf numFmtId="4" fontId="38" fillId="17" borderId="52" xfId="0" applyNumberFormat="1" applyFont="1" applyFill="1" applyBorder="1" applyAlignment="1">
      <alignment horizontal="center" vertical="center"/>
    </xf>
    <xf numFmtId="4" fontId="38" fillId="17" borderId="53" xfId="0" applyNumberFormat="1" applyFont="1" applyFill="1" applyBorder="1" applyAlignment="1">
      <alignment horizontal="center" vertical="center"/>
    </xf>
    <xf numFmtId="3" fontId="38" fillId="17" borderId="53" xfId="0" applyNumberFormat="1" applyFont="1" applyFill="1" applyBorder="1" applyAlignment="1">
      <alignment horizontal="center" vertical="center"/>
    </xf>
    <xf numFmtId="3" fontId="38" fillId="17" borderId="45" xfId="0" applyNumberFormat="1" applyFont="1" applyFill="1" applyBorder="1" applyAlignment="1">
      <alignment horizontal="center" vertical="center" wrapText="1"/>
    </xf>
    <xf numFmtId="4" fontId="38" fillId="17" borderId="45" xfId="0" applyNumberFormat="1" applyFont="1" applyFill="1" applyBorder="1" applyAlignment="1">
      <alignment horizontal="center" vertical="center" wrapText="1"/>
    </xf>
    <xf numFmtId="4" fontId="38" fillId="17" borderId="57" xfId="0" applyNumberFormat="1" applyFont="1" applyFill="1" applyBorder="1" applyAlignment="1">
      <alignment horizontal="center" vertical="center" wrapText="1"/>
    </xf>
    <xf numFmtId="3" fontId="39" fillId="9" borderId="39" xfId="0" applyNumberFormat="1" applyFont="1" applyFill="1" applyBorder="1" applyAlignment="1">
      <alignment horizontal="center"/>
    </xf>
    <xf numFmtId="3" fontId="39" fillId="9" borderId="41" xfId="0" applyNumberFormat="1" applyFont="1" applyFill="1" applyBorder="1" applyAlignment="1">
      <alignment horizontal="center"/>
    </xf>
    <xf numFmtId="3" fontId="38" fillId="17" borderId="52" xfId="0" applyNumberFormat="1" applyFont="1" applyFill="1" applyBorder="1" applyAlignment="1">
      <alignment horizontal="center"/>
    </xf>
    <xf numFmtId="3" fontId="38" fillId="17" borderId="53" xfId="0" applyNumberFormat="1" applyFont="1" applyFill="1" applyBorder="1" applyAlignment="1">
      <alignment horizontal="center"/>
    </xf>
    <xf numFmtId="0" fontId="0" fillId="0" borderId="0" xfId="0" applyAlignment="1">
      <alignment horizontal="center"/>
    </xf>
    <xf numFmtId="0" fontId="47" fillId="24" borderId="38" xfId="0" applyFont="1" applyFill="1" applyBorder="1" applyAlignment="1">
      <alignment horizontal="center" vertical="center" wrapText="1"/>
    </xf>
    <xf numFmtId="0" fontId="31" fillId="0" borderId="1" xfId="0" applyFont="1" applyBorder="1" applyAlignment="1">
      <alignment horizontal="justify" vertical="center" wrapText="1"/>
    </xf>
    <xf numFmtId="0" fontId="31" fillId="0" borderId="1"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31" fillId="0" borderId="1" xfId="0" applyFont="1" applyBorder="1" applyAlignment="1">
      <alignment vertical="center" wrapText="1"/>
    </xf>
    <xf numFmtId="0" fontId="48" fillId="26" borderId="1" xfId="0" applyFont="1" applyFill="1" applyBorder="1" applyAlignment="1">
      <alignment horizontal="right" vertical="center" wrapText="1"/>
    </xf>
    <xf numFmtId="0" fontId="47" fillId="26" borderId="1" xfId="0" applyFont="1" applyFill="1" applyBorder="1" applyAlignment="1">
      <alignment horizontal="center" vertical="center" wrapText="1"/>
    </xf>
    <xf numFmtId="164" fontId="31" fillId="26" borderId="1" xfId="0" applyNumberFormat="1" applyFont="1" applyFill="1" applyBorder="1" applyAlignment="1">
      <alignment horizontal="center" vertical="center" wrapText="1"/>
    </xf>
    <xf numFmtId="0" fontId="49" fillId="27" borderId="38" xfId="0" applyFont="1" applyFill="1" applyBorder="1" applyAlignment="1">
      <alignment vertical="center" wrapText="1"/>
    </xf>
    <xf numFmtId="0" fontId="49" fillId="27" borderId="15" xfId="0" applyFont="1" applyFill="1" applyBorder="1" applyAlignment="1">
      <alignment horizontal="center" vertical="center" wrapText="1"/>
    </xf>
    <xf numFmtId="0" fontId="50" fillId="0" borderId="1" xfId="0" applyFont="1" applyBorder="1" applyAlignment="1">
      <alignment vertical="center" wrapText="1"/>
    </xf>
    <xf numFmtId="0" fontId="50" fillId="0" borderId="1" xfId="0" applyFont="1" applyBorder="1" applyAlignment="1">
      <alignment horizontal="center" vertical="center" wrapText="1"/>
    </xf>
    <xf numFmtId="0" fontId="0" fillId="0" borderId="0" xfId="0" applyAlignment="1">
      <alignment horizontal="center"/>
    </xf>
    <xf numFmtId="0" fontId="49" fillId="27" borderId="0" xfId="0" applyFont="1" applyFill="1" applyBorder="1" applyAlignment="1">
      <alignment horizontal="center" vertical="center" wrapText="1"/>
    </xf>
    <xf numFmtId="0" fontId="0" fillId="0" borderId="3" xfId="0" applyBorder="1" applyAlignment="1">
      <alignment horizontal="center" vertical="center"/>
    </xf>
    <xf numFmtId="0" fontId="49" fillId="27" borderId="1" xfId="0" applyFont="1" applyFill="1" applyBorder="1" applyAlignment="1">
      <alignment horizontal="center" vertical="center" wrapText="1"/>
    </xf>
    <xf numFmtId="1" fontId="0" fillId="0" borderId="1" xfId="0" applyNumberFormat="1" applyBorder="1" applyAlignment="1">
      <alignment horizontal="center" vertical="center"/>
    </xf>
    <xf numFmtId="0" fontId="47" fillId="26" borderId="69" xfId="0" applyFont="1" applyFill="1" applyBorder="1" applyAlignment="1">
      <alignment horizontal="center" vertical="center" wrapText="1"/>
    </xf>
    <xf numFmtId="0" fontId="47" fillId="26" borderId="38" xfId="0" applyFont="1" applyFill="1" applyBorder="1" applyAlignment="1">
      <alignment horizontal="center" vertical="center" wrapText="1"/>
    </xf>
    <xf numFmtId="164" fontId="31" fillId="8" borderId="1" xfId="0" applyNumberFormat="1"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xf numFmtId="164" fontId="31" fillId="0" borderId="1" xfId="0" applyNumberFormat="1" applyFont="1" applyFill="1" applyBorder="1" applyAlignment="1">
      <alignment horizontal="center" vertical="center" wrapText="1"/>
    </xf>
    <xf numFmtId="0" fontId="15" fillId="2" borderId="1" xfId="0" applyFont="1" applyFill="1" applyBorder="1" applyAlignment="1">
      <alignment horizontal="center"/>
    </xf>
    <xf numFmtId="0" fontId="0" fillId="0" borderId="1" xfId="0" applyFill="1" applyBorder="1" applyAlignment="1">
      <alignment horizontal="center"/>
    </xf>
    <xf numFmtId="0" fontId="15" fillId="5" borderId="23" xfId="0" applyNumberFormat="1" applyFont="1" applyFill="1" applyBorder="1" applyAlignment="1">
      <alignment horizontal="center"/>
    </xf>
    <xf numFmtId="0" fontId="49" fillId="27" borderId="36" xfId="0" applyFont="1" applyFill="1" applyBorder="1" applyAlignment="1">
      <alignment vertical="center" wrapText="1"/>
    </xf>
    <xf numFmtId="0" fontId="49" fillId="27" borderId="16" xfId="0" applyFont="1" applyFill="1" applyBorder="1" applyAlignment="1">
      <alignment horizontal="center" vertical="center" wrapText="1"/>
    </xf>
    <xf numFmtId="0" fontId="50" fillId="0" borderId="36" xfId="0" applyFont="1" applyBorder="1" applyAlignment="1">
      <alignment vertical="center" wrapText="1"/>
    </xf>
    <xf numFmtId="0" fontId="50" fillId="0" borderId="16" xfId="0" applyFont="1" applyBorder="1" applyAlignment="1">
      <alignment horizontal="center" vertical="center" wrapText="1"/>
    </xf>
    <xf numFmtId="0" fontId="15" fillId="2" borderId="1" xfId="0" applyNumberFormat="1" applyFont="1" applyFill="1" applyBorder="1" applyAlignment="1">
      <alignment horizontal="center"/>
    </xf>
    <xf numFmtId="0" fontId="15" fillId="4" borderId="1" xfId="0" applyNumberFormat="1" applyFont="1" applyFill="1" applyBorder="1" applyAlignment="1">
      <alignment horizontal="center"/>
    </xf>
    <xf numFmtId="0" fontId="15" fillId="5" borderId="1" xfId="0" applyFont="1" applyFill="1" applyBorder="1" applyAlignment="1">
      <alignment horizontal="center"/>
    </xf>
    <xf numFmtId="0" fontId="0" fillId="0" borderId="1" xfId="0" applyFill="1" applyBorder="1" applyAlignment="1">
      <alignment horizontal="center"/>
    </xf>
    <xf numFmtId="0" fontId="0" fillId="9" borderId="1" xfId="0" applyFill="1" applyBorder="1" applyAlignment="1">
      <alignment horizontal="center" wrapText="1"/>
    </xf>
    <xf numFmtId="0" fontId="15" fillId="2" borderId="0" xfId="0" applyFont="1" applyFill="1" applyBorder="1" applyAlignment="1">
      <alignment horizontal="center"/>
    </xf>
    <xf numFmtId="0" fontId="14" fillId="2" borderId="0" xfId="2" applyFill="1"/>
    <xf numFmtId="0" fontId="14" fillId="22" borderId="0" xfId="2" applyFill="1"/>
    <xf numFmtId="0" fontId="13" fillId="22" borderId="0" xfId="1" applyFill="1"/>
    <xf numFmtId="0" fontId="34" fillId="22" borderId="0" xfId="2" applyFont="1" applyFill="1"/>
    <xf numFmtId="0" fontId="14" fillId="28" borderId="0" xfId="2" applyFill="1"/>
    <xf numFmtId="0" fontId="34" fillId="28" borderId="0" xfId="2" applyFont="1" applyFill="1"/>
    <xf numFmtId="0" fontId="13" fillId="28" borderId="0" xfId="1" applyFill="1"/>
    <xf numFmtId="0" fontId="13" fillId="2" borderId="0" xfId="1" applyFill="1"/>
    <xf numFmtId="0" fontId="34" fillId="2" borderId="0" xfId="2" applyFont="1" applyFill="1"/>
    <xf numFmtId="0" fontId="14" fillId="0" borderId="0" xfId="2" applyFill="1"/>
    <xf numFmtId="0" fontId="23" fillId="2" borderId="11" xfId="0" applyFont="1" applyFill="1" applyBorder="1" applyAlignment="1">
      <alignment horizontal="left" vertical="center" wrapText="1"/>
    </xf>
    <xf numFmtId="0" fontId="23" fillId="2" borderId="13" xfId="0" applyFont="1" applyFill="1" applyBorder="1" applyAlignment="1">
      <alignment horizontal="center"/>
    </xf>
    <xf numFmtId="0" fontId="23" fillId="2" borderId="6" xfId="0" applyFont="1" applyFill="1" applyBorder="1" applyAlignment="1">
      <alignment horizontal="left" vertical="center" wrapText="1"/>
    </xf>
    <xf numFmtId="0" fontId="23" fillId="2" borderId="4" xfId="0" applyFont="1" applyFill="1" applyBorder="1" applyAlignment="1">
      <alignment horizontal="center"/>
    </xf>
    <xf numFmtId="0" fontId="23" fillId="2" borderId="11" xfId="0" applyFont="1" applyFill="1" applyBorder="1" applyAlignment="1">
      <alignment horizontal="left" wrapText="1"/>
    </xf>
    <xf numFmtId="0" fontId="23" fillId="2" borderId="6" xfId="0" applyFont="1" applyFill="1" applyBorder="1" applyAlignment="1">
      <alignment horizontal="left" wrapText="1"/>
    </xf>
    <xf numFmtId="0" fontId="23" fillId="2" borderId="11" xfId="0" applyFont="1" applyFill="1" applyBorder="1" applyAlignment="1">
      <alignment horizontal="center"/>
    </xf>
    <xf numFmtId="0" fontId="0" fillId="2" borderId="13" xfId="0" applyFill="1" applyBorder="1"/>
    <xf numFmtId="0" fontId="0" fillId="2" borderId="4" xfId="0" applyFill="1" applyBorder="1"/>
    <xf numFmtId="0" fontId="15" fillId="2" borderId="6" xfId="0" applyFont="1" applyFill="1" applyBorder="1" applyAlignment="1">
      <alignment horizontal="center"/>
    </xf>
    <xf numFmtId="0" fontId="54" fillId="22" borderId="0" xfId="2" applyFont="1" applyFill="1"/>
    <xf numFmtId="0" fontId="15" fillId="23" borderId="1" xfId="0" applyNumberFormat="1" applyFont="1" applyFill="1" applyBorder="1" applyAlignment="1">
      <alignment horizontal="center"/>
    </xf>
    <xf numFmtId="0" fontId="24" fillId="23" borderId="1" xfId="0" applyFont="1" applyFill="1" applyBorder="1" applyAlignment="1">
      <alignment horizontal="center"/>
    </xf>
    <xf numFmtId="0" fontId="0" fillId="23" borderId="1" xfId="0" applyFill="1" applyBorder="1" applyAlignment="1">
      <alignment horizontal="center"/>
    </xf>
    <xf numFmtId="0" fontId="20" fillId="0" borderId="0" xfId="0" applyFont="1"/>
    <xf numFmtId="0" fontId="20" fillId="0" borderId="1" xfId="0" applyFont="1" applyBorder="1" applyAlignment="1">
      <alignment wrapText="1"/>
    </xf>
    <xf numFmtId="164" fontId="0" fillId="23" borderId="1" xfId="0" applyNumberFormat="1" applyFill="1" applyBorder="1" applyAlignment="1">
      <alignment horizontal="center"/>
    </xf>
    <xf numFmtId="0" fontId="15" fillId="29" borderId="1" xfId="0" applyNumberFormat="1" applyFont="1" applyFill="1" applyBorder="1" applyAlignment="1">
      <alignment horizontal="center"/>
    </xf>
    <xf numFmtId="0" fontId="0" fillId="29" borderId="1" xfId="0" applyFill="1" applyBorder="1" applyAlignment="1">
      <alignment horizontal="center"/>
    </xf>
    <xf numFmtId="0" fontId="0" fillId="29" borderId="2" xfId="0" applyFill="1" applyBorder="1" applyAlignment="1">
      <alignment horizontal="center"/>
    </xf>
    <xf numFmtId="2" fontId="19" fillId="29" borderId="24" xfId="0" applyNumberFormat="1" applyFont="1" applyFill="1" applyBorder="1" applyAlignment="1">
      <alignment horizontal="center"/>
    </xf>
    <xf numFmtId="2" fontId="0" fillId="29" borderId="24" xfId="0" applyNumberFormat="1" applyFill="1" applyBorder="1" applyAlignment="1">
      <alignment horizontal="center"/>
    </xf>
    <xf numFmtId="0" fontId="0" fillId="29" borderId="20" xfId="0" applyFill="1" applyBorder="1" applyAlignment="1">
      <alignment horizontal="center"/>
    </xf>
    <xf numFmtId="0" fontId="22" fillId="29" borderId="24" xfId="0" applyFont="1" applyFill="1" applyBorder="1" applyAlignment="1">
      <alignment horizontal="center"/>
    </xf>
    <xf numFmtId="2" fontId="0" fillId="29" borderId="1" xfId="0" applyNumberFormat="1" applyFill="1" applyBorder="1" applyAlignment="1">
      <alignment horizontal="center"/>
    </xf>
    <xf numFmtId="0" fontId="12" fillId="29" borderId="1" xfId="0" applyFont="1" applyFill="1" applyBorder="1" applyAlignment="1">
      <alignment horizontal="center"/>
    </xf>
    <xf numFmtId="0" fontId="22" fillId="29" borderId="1" xfId="0" applyFont="1" applyFill="1" applyBorder="1" applyAlignment="1">
      <alignment horizontal="center"/>
    </xf>
    <xf numFmtId="2" fontId="19" fillId="29" borderId="6" xfId="0" applyNumberFormat="1" applyFont="1" applyFill="1" applyBorder="1" applyAlignment="1">
      <alignment horizontal="center"/>
    </xf>
    <xf numFmtId="2" fontId="19" fillId="29" borderId="1" xfId="0" applyNumberFormat="1" applyFont="1" applyFill="1" applyBorder="1" applyAlignment="1">
      <alignment horizontal="center"/>
    </xf>
    <xf numFmtId="0" fontId="44" fillId="0" borderId="0" xfId="0" applyFont="1"/>
    <xf numFmtId="0" fontId="40" fillId="0" borderId="0" xfId="0" applyFont="1"/>
    <xf numFmtId="2" fontId="22" fillId="29" borderId="1" xfId="0" applyNumberFormat="1" applyFont="1" applyFill="1" applyBorder="1" applyAlignment="1">
      <alignment horizontal="center"/>
    </xf>
    <xf numFmtId="0" fontId="15" fillId="29" borderId="1" xfId="0" applyFont="1" applyFill="1" applyBorder="1" applyAlignment="1">
      <alignment horizontal="center"/>
    </xf>
    <xf numFmtId="0" fontId="15" fillId="0" borderId="0" xfId="0" applyFont="1" applyAlignment="1"/>
    <xf numFmtId="0" fontId="15" fillId="2" borderId="25" xfId="0" applyFont="1" applyFill="1" applyBorder="1" applyAlignment="1">
      <alignment horizontal="center"/>
    </xf>
    <xf numFmtId="0" fontId="23" fillId="4" borderId="11" xfId="2" applyFont="1" applyFill="1" applyBorder="1" applyAlignment="1">
      <alignment horizontal="center" wrapText="1"/>
    </xf>
    <xf numFmtId="0" fontId="23" fillId="4" borderId="12" xfId="2" applyFont="1" applyFill="1" applyBorder="1" applyAlignment="1">
      <alignment horizontal="center" wrapText="1"/>
    </xf>
    <xf numFmtId="0" fontId="23" fillId="4" borderId="78" xfId="2" applyFont="1" applyFill="1" applyBorder="1" applyAlignment="1">
      <alignment horizontal="left" vertical="center" wrapText="1"/>
    </xf>
    <xf numFmtId="0" fontId="15" fillId="4" borderId="13" xfId="2" applyFont="1" applyFill="1" applyBorder="1" applyAlignment="1">
      <alignment horizontal="center" wrapText="1"/>
    </xf>
    <xf numFmtId="0" fontId="14" fillId="4" borderId="6" xfId="30" applyFill="1" applyBorder="1" applyAlignment="1">
      <alignment horizontal="center"/>
    </xf>
    <xf numFmtId="0" fontId="14" fillId="4" borderId="1" xfId="30" applyFill="1" applyBorder="1" applyAlignment="1">
      <alignment horizontal="center"/>
    </xf>
    <xf numFmtId="0" fontId="14" fillId="4" borderId="3" xfId="30" applyFill="1" applyBorder="1" applyAlignment="1">
      <alignment horizontal="center"/>
    </xf>
    <xf numFmtId="0" fontId="14" fillId="4" borderId="4" xfId="30" applyFill="1" applyBorder="1" applyAlignment="1">
      <alignment horizontal="center"/>
    </xf>
    <xf numFmtId="164" fontId="14" fillId="4" borderId="4" xfId="30" applyNumberFormat="1" applyFont="1" applyFill="1" applyBorder="1" applyAlignment="1">
      <alignment horizontal="center"/>
    </xf>
    <xf numFmtId="0" fontId="14" fillId="0" borderId="14" xfId="30" applyBorder="1"/>
    <xf numFmtId="0" fontId="14" fillId="0" borderId="0" xfId="30" applyBorder="1"/>
    <xf numFmtId="0" fontId="14" fillId="0" borderId="15" xfId="30" applyBorder="1"/>
    <xf numFmtId="0" fontId="14" fillId="0" borderId="6" xfId="30" applyBorder="1"/>
    <xf numFmtId="0" fontId="14" fillId="0" borderId="1" xfId="30" applyFont="1" applyBorder="1" applyAlignment="1">
      <alignment horizontal="right"/>
    </xf>
    <xf numFmtId="164" fontId="14" fillId="0" borderId="3" xfId="30" applyNumberFormat="1" applyFont="1" applyBorder="1" applyAlignment="1">
      <alignment horizontal="right"/>
    </xf>
    <xf numFmtId="164" fontId="14" fillId="0" borderId="4" xfId="30" applyNumberFormat="1" applyBorder="1"/>
    <xf numFmtId="0" fontId="14" fillId="0" borderId="1" xfId="30" applyBorder="1" applyAlignment="1">
      <alignment horizontal="right"/>
    </xf>
    <xf numFmtId="0" fontId="14" fillId="0" borderId="3" xfId="30" applyBorder="1"/>
    <xf numFmtId="0" fontId="14" fillId="0" borderId="4" xfId="30" applyBorder="1"/>
    <xf numFmtId="0" fontId="14" fillId="0" borderId="3" xfId="30" applyFont="1" applyBorder="1" applyAlignment="1">
      <alignment horizontal="right"/>
    </xf>
    <xf numFmtId="0" fontId="15" fillId="0" borderId="14" xfId="30" applyFont="1" applyBorder="1"/>
    <xf numFmtId="0" fontId="15" fillId="0" borderId="0" xfId="30" applyFont="1" applyBorder="1" applyAlignment="1">
      <alignment horizontal="right"/>
    </xf>
    <xf numFmtId="0" fontId="15" fillId="0" borderId="0" xfId="30" applyFont="1" applyBorder="1"/>
    <xf numFmtId="0" fontId="24" fillId="0" borderId="0" xfId="2" applyFont="1"/>
    <xf numFmtId="0" fontId="23" fillId="4" borderId="21" xfId="2" applyFont="1" applyFill="1" applyBorder="1" applyAlignment="1">
      <alignment horizontal="center" wrapText="1"/>
    </xf>
    <xf numFmtId="0" fontId="23" fillId="4" borderId="9" xfId="2" applyFont="1" applyFill="1" applyBorder="1" applyAlignment="1">
      <alignment horizontal="center" wrapText="1"/>
    </xf>
    <xf numFmtId="0" fontId="23" fillId="4" borderId="19" xfId="2" applyFont="1" applyFill="1" applyBorder="1" applyAlignment="1">
      <alignment horizontal="center" wrapText="1"/>
    </xf>
    <xf numFmtId="0" fontId="2" fillId="4" borderId="22" xfId="2" applyFont="1" applyFill="1" applyBorder="1" applyAlignment="1">
      <alignment horizontal="center" wrapText="1"/>
    </xf>
    <xf numFmtId="0" fontId="28" fillId="4" borderId="4" xfId="2" applyFont="1" applyFill="1" applyBorder="1"/>
    <xf numFmtId="164" fontId="22" fillId="4" borderId="15" xfId="2" applyNumberFormat="1" applyFont="1" applyFill="1" applyBorder="1"/>
    <xf numFmtId="0" fontId="14" fillId="0" borderId="28" xfId="30" applyBorder="1"/>
    <xf numFmtId="0" fontId="14" fillId="0" borderId="0" xfId="30"/>
    <xf numFmtId="0" fontId="14" fillId="0" borderId="29" xfId="30" applyBorder="1"/>
    <xf numFmtId="0" fontId="34" fillId="4" borderId="3" xfId="30" applyFont="1" applyFill="1" applyBorder="1" applyAlignment="1">
      <alignment horizontal="center"/>
    </xf>
    <xf numFmtId="164" fontId="14" fillId="4" borderId="4" xfId="30" applyNumberFormat="1" applyFill="1" applyBorder="1"/>
    <xf numFmtId="0" fontId="14" fillId="0" borderId="1" xfId="30" applyBorder="1"/>
    <xf numFmtId="0" fontId="15" fillId="0" borderId="0" xfId="30" applyFont="1"/>
    <xf numFmtId="0" fontId="14" fillId="0" borderId="17" xfId="30" applyBorder="1"/>
    <xf numFmtId="0" fontId="14" fillId="0" borderId="18" xfId="30" applyBorder="1"/>
    <xf numFmtId="0" fontId="14" fillId="0" borderId="16" xfId="30" applyBorder="1"/>
    <xf numFmtId="0" fontId="14" fillId="0" borderId="30" xfId="30" applyBorder="1"/>
    <xf numFmtId="164" fontId="22" fillId="4" borderId="4" xfId="30" applyNumberFormat="1" applyFont="1" applyFill="1" applyBorder="1"/>
    <xf numFmtId="164" fontId="55" fillId="4" borderId="4" xfId="30" applyNumberFormat="1" applyFont="1" applyFill="1" applyBorder="1"/>
    <xf numFmtId="0" fontId="55" fillId="4" borderId="4" xfId="30" applyFont="1" applyFill="1" applyBorder="1"/>
    <xf numFmtId="0" fontId="14" fillId="0" borderId="31" xfId="30" applyBorder="1"/>
    <xf numFmtId="0" fontId="14" fillId="0" borderId="23" xfId="30" applyBorder="1"/>
    <xf numFmtId="0" fontId="55" fillId="4" borderId="15" xfId="30" applyFont="1" applyFill="1" applyBorder="1"/>
    <xf numFmtId="0" fontId="14" fillId="4" borderId="15" xfId="30" applyFill="1" applyBorder="1"/>
    <xf numFmtId="0" fontId="0" fillId="0" borderId="14" xfId="0" applyBorder="1" applyAlignment="1">
      <alignment horizontal="right"/>
    </xf>
    <xf numFmtId="0" fontId="0" fillId="0" borderId="0" xfId="0" applyBorder="1" applyAlignment="1">
      <alignment horizontal="right"/>
    </xf>
    <xf numFmtId="0" fontId="22" fillId="4" borderId="15" xfId="0" applyFont="1" applyFill="1" applyBorder="1"/>
    <xf numFmtId="164" fontId="0" fillId="2" borderId="3" xfId="0" applyNumberFormat="1" applyFill="1" applyBorder="1"/>
    <xf numFmtId="164" fontId="0" fillId="2" borderId="3" xfId="0" applyNumberFormat="1" applyFill="1" applyBorder="1" applyAlignment="1">
      <alignment horizontal="right"/>
    </xf>
    <xf numFmtId="164" fontId="0" fillId="2" borderId="3" xfId="0" applyNumberFormat="1" applyFill="1" applyBorder="1" applyAlignment="1">
      <alignment horizontal="center"/>
    </xf>
    <xf numFmtId="164" fontId="0" fillId="2" borderId="0" xfId="0" applyNumberFormat="1" applyFill="1" applyBorder="1" applyAlignment="1">
      <alignment horizontal="center"/>
    </xf>
    <xf numFmtId="164" fontId="22" fillId="4" borderId="23" xfId="0" applyNumberFormat="1" applyFont="1" applyFill="1" applyBorder="1"/>
    <xf numFmtId="0" fontId="22" fillId="4" borderId="23" xfId="0" applyFont="1" applyFill="1" applyBorder="1" applyAlignment="1">
      <alignment horizontal="center"/>
    </xf>
    <xf numFmtId="0" fontId="22" fillId="4" borderId="23" xfId="0" applyFont="1" applyFill="1" applyBorder="1"/>
    <xf numFmtId="164" fontId="22" fillId="4" borderId="0" xfId="0" applyNumberFormat="1" applyFont="1" applyFill="1" applyBorder="1"/>
    <xf numFmtId="164" fontId="22" fillId="4" borderId="79" xfId="2" applyNumberFormat="1" applyFont="1" applyFill="1" applyBorder="1"/>
    <xf numFmtId="0" fontId="22" fillId="4" borderId="79" xfId="2" applyFont="1" applyFill="1" applyBorder="1" applyAlignment="1">
      <alignment horizontal="center"/>
    </xf>
    <xf numFmtId="0" fontId="22" fillId="4" borderId="79" xfId="2" applyFont="1" applyFill="1" applyBorder="1"/>
    <xf numFmtId="0" fontId="14" fillId="0" borderId="1" xfId="2" applyBorder="1" applyAlignment="1">
      <alignment horizontal="center"/>
    </xf>
    <xf numFmtId="0" fontId="15" fillId="0" borderId="1" xfId="2" applyFont="1" applyBorder="1"/>
    <xf numFmtId="164" fontId="14" fillId="4" borderId="23" xfId="2" applyNumberFormat="1" applyFill="1" applyBorder="1"/>
    <xf numFmtId="164" fontId="14" fillId="4" borderId="23" xfId="2" applyNumberFormat="1" applyFill="1" applyBorder="1" applyAlignment="1">
      <alignment horizontal="right"/>
    </xf>
    <xf numFmtId="164" fontId="14" fillId="4" borderId="0" xfId="2" applyNumberFormat="1" applyFill="1" applyBorder="1" applyAlignment="1">
      <alignment horizontal="right"/>
    </xf>
    <xf numFmtId="0" fontId="15" fillId="0" borderId="1" xfId="30" applyFont="1" applyBorder="1"/>
    <xf numFmtId="164" fontId="12" fillId="4" borderId="79" xfId="30" applyNumberFormat="1" applyFont="1" applyFill="1" applyBorder="1"/>
    <xf numFmtId="164" fontId="14" fillId="4" borderId="79" xfId="30" applyNumberFormat="1" applyFill="1" applyBorder="1"/>
    <xf numFmtId="0" fontId="14" fillId="4" borderId="79" xfId="30" applyFill="1" applyBorder="1"/>
    <xf numFmtId="164" fontId="22" fillId="4" borderId="15" xfId="30" applyNumberFormat="1" applyFont="1" applyFill="1" applyBorder="1"/>
    <xf numFmtId="0" fontId="53" fillId="22" borderId="0" xfId="0" applyFont="1" applyFill="1"/>
    <xf numFmtId="0" fontId="53" fillId="2" borderId="0" xfId="0" applyFont="1" applyFill="1"/>
    <xf numFmtId="0" fontId="15" fillId="0" borderId="19" xfId="0" applyFont="1" applyFill="1" applyBorder="1" applyAlignment="1">
      <alignment horizontal="center" wrapText="1"/>
    </xf>
    <xf numFmtId="164" fontId="0" fillId="0" borderId="3" xfId="0" applyNumberFormat="1" applyFill="1" applyBorder="1" applyAlignment="1">
      <alignment horizontal="center"/>
    </xf>
    <xf numFmtId="0" fontId="0" fillId="0" borderId="3" xfId="0" applyFill="1" applyBorder="1" applyAlignment="1">
      <alignment horizontal="center"/>
    </xf>
    <xf numFmtId="0" fontId="0" fillId="0" borderId="80" xfId="0" applyFill="1" applyBorder="1" applyAlignment="1">
      <alignment horizontal="center"/>
    </xf>
    <xf numFmtId="0" fontId="0" fillId="4" borderId="7" xfId="0" applyFill="1" applyBorder="1" applyAlignment="1">
      <alignment horizontal="center"/>
    </xf>
    <xf numFmtId="0" fontId="20" fillId="0" borderId="2" xfId="0" applyFont="1" applyFill="1" applyBorder="1" applyAlignment="1">
      <alignment wrapText="1"/>
    </xf>
    <xf numFmtId="0" fontId="0" fillId="2" borderId="7" xfId="0" applyFill="1" applyBorder="1" applyAlignment="1">
      <alignment horizontal="center"/>
    </xf>
    <xf numFmtId="0" fontId="15" fillId="4" borderId="6" xfId="0" applyFont="1" applyFill="1" applyBorder="1" applyAlignment="1">
      <alignment horizontal="center"/>
    </xf>
    <xf numFmtId="0" fontId="56" fillId="28" borderId="0" xfId="0" applyFont="1" applyFill="1"/>
    <xf numFmtId="0" fontId="57" fillId="28" borderId="0" xfId="2" applyFont="1" applyFill="1"/>
    <xf numFmtId="0" fontId="58" fillId="26" borderId="38" xfId="0" applyFont="1" applyFill="1" applyBorder="1" applyAlignment="1">
      <alignment horizontal="center" vertical="center" wrapText="1"/>
    </xf>
    <xf numFmtId="0" fontId="58" fillId="24" borderId="38" xfId="0" applyFont="1" applyFill="1" applyBorder="1" applyAlignment="1">
      <alignment horizontal="center" vertical="center" wrapText="1"/>
    </xf>
    <xf numFmtId="0" fontId="14" fillId="8" borderId="0" xfId="2" applyFill="1"/>
    <xf numFmtId="0" fontId="34" fillId="0" borderId="0" xfId="2" applyFont="1"/>
    <xf numFmtId="0" fontId="0" fillId="4" borderId="24" xfId="0" applyFill="1" applyBorder="1" applyAlignment="1">
      <alignment horizontal="center"/>
    </xf>
    <xf numFmtId="0" fontId="38" fillId="17" borderId="42" xfId="0" applyFont="1" applyFill="1" applyBorder="1" applyAlignment="1">
      <alignment horizontal="center" vertical="center" wrapText="1"/>
    </xf>
    <xf numFmtId="0" fontId="38" fillId="17" borderId="43" xfId="0" applyFont="1" applyFill="1" applyBorder="1" applyAlignment="1">
      <alignment horizontal="center" vertical="center" wrapText="1"/>
    </xf>
    <xf numFmtId="0" fontId="38" fillId="17" borderId="0" xfId="0" applyFont="1" applyFill="1" applyBorder="1" applyAlignment="1">
      <alignment horizontal="center" vertical="center" wrapText="1"/>
    </xf>
    <xf numFmtId="0" fontId="6" fillId="0" borderId="0" xfId="0" applyFont="1"/>
    <xf numFmtId="0" fontId="61" fillId="11" borderId="16" xfId="0" applyFont="1" applyFill="1" applyBorder="1" applyAlignment="1">
      <alignment horizontal="center" vertical="center" wrapText="1"/>
    </xf>
    <xf numFmtId="0" fontId="62" fillId="12" borderId="16" xfId="0" applyFont="1" applyFill="1" applyBorder="1" applyAlignment="1">
      <alignment horizontal="center" vertical="center" wrapText="1"/>
    </xf>
    <xf numFmtId="10" fontId="62" fillId="12" borderId="16" xfId="0" applyNumberFormat="1" applyFont="1" applyFill="1" applyBorder="1" applyAlignment="1">
      <alignment horizontal="center" vertical="center" wrapText="1"/>
    </xf>
    <xf numFmtId="10" fontId="62" fillId="12" borderId="16" xfId="0" quotePrefix="1" applyNumberFormat="1" applyFont="1" applyFill="1" applyBorder="1" applyAlignment="1">
      <alignment horizontal="center" vertical="center" wrapText="1"/>
    </xf>
    <xf numFmtId="10" fontId="62" fillId="13" borderId="16" xfId="0" applyNumberFormat="1" applyFont="1" applyFill="1" applyBorder="1" applyAlignment="1">
      <alignment horizontal="center" vertical="center" wrapText="1"/>
    </xf>
    <xf numFmtId="0" fontId="62" fillId="13" borderId="16" xfId="0" applyFont="1" applyFill="1" applyBorder="1" applyAlignment="1">
      <alignment horizontal="center" vertical="center" wrapText="1"/>
    </xf>
    <xf numFmtId="10" fontId="62" fillId="14" borderId="16" xfId="0" applyNumberFormat="1" applyFont="1" applyFill="1" applyBorder="1" applyAlignment="1">
      <alignment horizontal="center" vertical="center" wrapText="1"/>
    </xf>
    <xf numFmtId="10" fontId="62" fillId="15" borderId="16" xfId="0" applyNumberFormat="1" applyFont="1" applyFill="1" applyBorder="1" applyAlignment="1">
      <alignment horizontal="center" vertical="center" wrapText="1"/>
    </xf>
    <xf numFmtId="0" fontId="1" fillId="0" borderId="0" xfId="0" applyFont="1"/>
    <xf numFmtId="0" fontId="36" fillId="9" borderId="0" xfId="0" applyFont="1" applyFill="1" applyBorder="1" applyAlignment="1">
      <alignment horizontal="center" vertical="center" wrapText="1"/>
    </xf>
    <xf numFmtId="0" fontId="36" fillId="11" borderId="22" xfId="0" applyFont="1" applyFill="1" applyBorder="1" applyAlignment="1">
      <alignment horizontal="left" vertical="top" wrapText="1"/>
    </xf>
    <xf numFmtId="0" fontId="36" fillId="11" borderId="37" xfId="0" applyFont="1" applyFill="1" applyBorder="1" applyAlignment="1">
      <alignment horizontal="center" vertical="top" wrapText="1"/>
    </xf>
    <xf numFmtId="0" fontId="36" fillId="11" borderId="21" xfId="0" applyFont="1" applyFill="1" applyBorder="1" applyAlignment="1">
      <alignment horizontal="center" vertical="top" wrapText="1"/>
    </xf>
    <xf numFmtId="0" fontId="36" fillId="9" borderId="0" xfId="0" applyFont="1" applyFill="1" applyBorder="1" applyAlignment="1">
      <alignment vertical="center" wrapText="1"/>
    </xf>
    <xf numFmtId="0" fontId="37" fillId="0" borderId="49" xfId="0" applyFont="1" applyBorder="1" applyAlignment="1">
      <alignment vertical="center" wrapText="1"/>
    </xf>
    <xf numFmtId="0" fontId="37" fillId="0" borderId="44" xfId="0" applyFont="1" applyBorder="1" applyAlignment="1">
      <alignment horizontal="right" vertical="center" wrapText="1"/>
    </xf>
    <xf numFmtId="0" fontId="37" fillId="0" borderId="44" xfId="0" applyFont="1" applyBorder="1" applyAlignment="1">
      <alignment horizontal="center" vertical="center" wrapText="1"/>
    </xf>
    <xf numFmtId="0" fontId="37" fillId="9" borderId="0" xfId="0" applyFont="1" applyFill="1" applyBorder="1" applyAlignment="1">
      <alignment horizontal="justify" vertical="center" wrapText="1"/>
    </xf>
    <xf numFmtId="0" fontId="37" fillId="0" borderId="49" xfId="0" applyFont="1" applyBorder="1" applyAlignment="1">
      <alignment horizontal="right" vertical="center" wrapText="1"/>
    </xf>
    <xf numFmtId="0" fontId="37" fillId="0" borderId="36" xfId="0" applyFont="1" applyBorder="1" applyAlignment="1">
      <alignment vertical="center" wrapText="1"/>
    </xf>
    <xf numFmtId="0" fontId="37" fillId="0" borderId="16" xfId="0" applyFont="1" applyBorder="1" applyAlignment="1">
      <alignment horizontal="right" vertical="center" wrapText="1"/>
    </xf>
    <xf numFmtId="0" fontId="37" fillId="0" borderId="16" xfId="0" applyFont="1" applyBorder="1" applyAlignment="1">
      <alignment horizontal="center" vertical="center" wrapText="1"/>
    </xf>
    <xf numFmtId="0" fontId="37" fillId="0" borderId="36" xfId="0" applyFont="1" applyBorder="1" applyAlignment="1">
      <alignment horizontal="right" vertical="center" wrapText="1"/>
    </xf>
    <xf numFmtId="0" fontId="37" fillId="9" borderId="0" xfId="0" applyFont="1" applyFill="1" applyBorder="1" applyAlignment="1">
      <alignment vertical="center" wrapText="1"/>
    </xf>
    <xf numFmtId="0" fontId="36" fillId="0" borderId="38" xfId="0" applyFont="1" applyBorder="1" applyAlignment="1">
      <alignment vertical="center" wrapText="1"/>
    </xf>
    <xf numFmtId="0" fontId="36" fillId="0" borderId="15" xfId="0" applyFont="1" applyBorder="1" applyAlignment="1">
      <alignment horizontal="right" vertical="center" wrapText="1"/>
    </xf>
    <xf numFmtId="0" fontId="36" fillId="0" borderId="15" xfId="0" applyFont="1" applyBorder="1" applyAlignment="1">
      <alignment horizontal="center" vertical="center" wrapText="1"/>
    </xf>
    <xf numFmtId="0" fontId="36" fillId="0" borderId="36" xfId="0" applyFont="1" applyBorder="1" applyAlignment="1">
      <alignment horizontal="right" vertical="center" wrapText="1"/>
    </xf>
    <xf numFmtId="0" fontId="36" fillId="0" borderId="16" xfId="0" applyFont="1" applyBorder="1" applyAlignment="1">
      <alignment horizontal="center" vertical="center" wrapText="1"/>
    </xf>
    <xf numFmtId="0" fontId="15" fillId="9" borderId="0" xfId="0" applyFont="1" applyFill="1" applyBorder="1" applyAlignment="1">
      <alignment horizontal="center" vertical="center" wrapText="1"/>
    </xf>
    <xf numFmtId="0" fontId="37" fillId="0" borderId="49" xfId="0" applyFont="1" applyBorder="1" applyAlignment="1">
      <alignment horizontal="center" vertical="center" wrapText="1"/>
    </xf>
    <xf numFmtId="0" fontId="37" fillId="0" borderId="36" xfId="0" applyFont="1" applyBorder="1" applyAlignment="1">
      <alignment horizontal="center" vertical="center" wrapText="1"/>
    </xf>
    <xf numFmtId="0" fontId="37" fillId="30" borderId="36" xfId="0" applyFont="1" applyFill="1" applyBorder="1" applyAlignment="1">
      <alignment vertical="center" wrapText="1"/>
    </xf>
    <xf numFmtId="0" fontId="37" fillId="30" borderId="16" xfId="0" applyFont="1" applyFill="1" applyBorder="1" applyAlignment="1">
      <alignment horizontal="right" vertical="center" wrapText="1"/>
    </xf>
    <xf numFmtId="0" fontId="37" fillId="30" borderId="16" xfId="0" applyFont="1" applyFill="1" applyBorder="1" applyAlignment="1">
      <alignment horizontal="center" vertical="center" wrapText="1"/>
    </xf>
    <xf numFmtId="0" fontId="36" fillId="0" borderId="81" xfId="0" applyFont="1" applyBorder="1" applyAlignment="1">
      <alignment vertical="center" wrapText="1"/>
    </xf>
    <xf numFmtId="0" fontId="36" fillId="0" borderId="33" xfId="0" applyFont="1" applyBorder="1" applyAlignment="1">
      <alignment horizontal="right" vertical="center" wrapText="1"/>
    </xf>
    <xf numFmtId="0" fontId="36" fillId="0" borderId="81" xfId="0" applyFont="1" applyBorder="1" applyAlignment="1">
      <alignment horizontal="center" vertical="center" wrapText="1"/>
    </xf>
    <xf numFmtId="0" fontId="36" fillId="0" borderId="33" xfId="0" applyFont="1" applyBorder="1" applyAlignment="1">
      <alignment horizontal="center" vertical="center" wrapText="1"/>
    </xf>
    <xf numFmtId="0" fontId="0" fillId="0" borderId="0" xfId="0" applyBorder="1" applyAlignment="1">
      <alignment horizontal="left"/>
    </xf>
    <xf numFmtId="0" fontId="36" fillId="0" borderId="36" xfId="0" applyFont="1" applyBorder="1" applyAlignment="1">
      <alignment vertical="center" wrapText="1"/>
    </xf>
    <xf numFmtId="0" fontId="36" fillId="0" borderId="16" xfId="0" applyFont="1" applyBorder="1" applyAlignment="1">
      <alignment horizontal="right" vertical="center" wrapText="1"/>
    </xf>
    <xf numFmtId="0" fontId="14" fillId="0" borderId="0" xfId="0" applyFont="1" applyBorder="1" applyAlignment="1">
      <alignment horizontal="left" vertical="top"/>
    </xf>
    <xf numFmtId="3" fontId="39" fillId="0" borderId="40" xfId="0" applyNumberFormat="1" applyFont="1" applyFill="1" applyBorder="1" applyAlignment="1">
      <alignment horizontal="center" vertical="center"/>
    </xf>
    <xf numFmtId="3" fontId="39" fillId="0" borderId="39" xfId="0" applyNumberFormat="1" applyFont="1" applyFill="1" applyBorder="1" applyAlignment="1">
      <alignment horizontal="center" vertical="center"/>
    </xf>
    <xf numFmtId="4" fontId="39" fillId="0" borderId="39" xfId="0" applyNumberFormat="1" applyFont="1" applyFill="1" applyBorder="1" applyAlignment="1">
      <alignment horizontal="center" vertical="center"/>
    </xf>
    <xf numFmtId="3" fontId="39" fillId="0" borderId="39" xfId="0" applyNumberFormat="1" applyFont="1" applyFill="1" applyBorder="1" applyAlignment="1">
      <alignment horizontal="center"/>
    </xf>
    <xf numFmtId="0" fontId="45" fillId="31" borderId="58" xfId="0" applyFont="1" applyFill="1" applyBorder="1" applyAlignment="1">
      <alignment horizontal="left" indent="2"/>
    </xf>
    <xf numFmtId="0" fontId="42" fillId="18" borderId="58" xfId="0" applyFont="1" applyFill="1" applyBorder="1" applyAlignment="1">
      <alignment horizontal="left"/>
    </xf>
    <xf numFmtId="3" fontId="42" fillId="18" borderId="83" xfId="0" applyNumberFormat="1" applyFont="1" applyFill="1" applyBorder="1" applyAlignment="1">
      <alignment horizontal="center" vertical="center"/>
    </xf>
    <xf numFmtId="3" fontId="42" fillId="18" borderId="58" xfId="0" applyNumberFormat="1" applyFont="1" applyFill="1" applyBorder="1" applyAlignment="1">
      <alignment horizontal="center" vertical="center"/>
    </xf>
    <xf numFmtId="4" fontId="42" fillId="18" borderId="58" xfId="0" applyNumberFormat="1" applyFont="1" applyFill="1" applyBorder="1" applyAlignment="1">
      <alignment horizontal="center" vertical="center"/>
    </xf>
    <xf numFmtId="4" fontId="42" fillId="18" borderId="84" xfId="0" applyNumberFormat="1" applyFont="1" applyFill="1" applyBorder="1" applyAlignment="1">
      <alignment horizontal="center" vertical="center"/>
    </xf>
    <xf numFmtId="0" fontId="38" fillId="19" borderId="39" xfId="0" applyFont="1" applyFill="1" applyBorder="1" applyAlignment="1">
      <alignment horizontal="left" indent="2"/>
    </xf>
    <xf numFmtId="0" fontId="41" fillId="0" borderId="0" xfId="0" applyFont="1" applyAlignment="1">
      <alignment wrapText="1"/>
    </xf>
    <xf numFmtId="0" fontId="39" fillId="9" borderId="50" xfId="0" applyFont="1" applyFill="1" applyBorder="1" applyAlignment="1">
      <alignment horizontal="left"/>
    </xf>
    <xf numFmtId="0" fontId="38" fillId="16" borderId="71" xfId="0" applyFont="1" applyFill="1" applyBorder="1" applyAlignment="1">
      <alignment horizontal="left" indent="1"/>
    </xf>
    <xf numFmtId="0" fontId="0" fillId="0" borderId="28" xfId="0" applyBorder="1"/>
    <xf numFmtId="0" fontId="38" fillId="17" borderId="85" xfId="0" applyFont="1" applyFill="1" applyBorder="1" applyAlignment="1">
      <alignment horizontal="center" vertical="center" wrapText="1"/>
    </xf>
    <xf numFmtId="0" fontId="38" fillId="17" borderId="86" xfId="0" applyFont="1" applyFill="1" applyBorder="1" applyAlignment="1">
      <alignment horizontal="center" vertical="center" wrapText="1"/>
    </xf>
    <xf numFmtId="0" fontId="39" fillId="5" borderId="39" xfId="0" applyFont="1" applyFill="1" applyBorder="1" applyAlignment="1">
      <alignment horizontal="left" indent="2"/>
    </xf>
    <xf numFmtId="0" fontId="38" fillId="17" borderId="39" xfId="0" applyFont="1" applyFill="1" applyBorder="1" applyAlignment="1">
      <alignment horizontal="center"/>
    </xf>
    <xf numFmtId="4" fontId="38" fillId="17" borderId="51" xfId="0" applyNumberFormat="1" applyFont="1" applyFill="1" applyBorder="1" applyAlignment="1">
      <alignment horizontal="center" vertical="center"/>
    </xf>
    <xf numFmtId="0" fontId="45" fillId="32" borderId="58" xfId="0" applyFont="1" applyFill="1" applyBorder="1" applyAlignment="1">
      <alignment horizontal="center"/>
    </xf>
    <xf numFmtId="4" fontId="45" fillId="32" borderId="87" xfId="0" applyNumberFormat="1" applyFont="1" applyFill="1" applyBorder="1" applyAlignment="1">
      <alignment horizontal="center" vertical="center"/>
    </xf>
    <xf numFmtId="4" fontId="45" fillId="32" borderId="88" xfId="0" applyNumberFormat="1" applyFont="1" applyFill="1" applyBorder="1" applyAlignment="1">
      <alignment horizontal="center" vertical="center"/>
    </xf>
    <xf numFmtId="4" fontId="45" fillId="32" borderId="89" xfId="0" applyNumberFormat="1" applyFont="1" applyFill="1" applyBorder="1" applyAlignment="1">
      <alignment horizontal="center" vertical="center"/>
    </xf>
    <xf numFmtId="0" fontId="38" fillId="19" borderId="39" xfId="0" applyFont="1" applyFill="1" applyBorder="1" applyAlignment="1">
      <alignment horizontal="left" indent="1"/>
    </xf>
    <xf numFmtId="4" fontId="39" fillId="9" borderId="90" xfId="0" applyNumberFormat="1" applyFont="1" applyFill="1" applyBorder="1"/>
    <xf numFmtId="4" fontId="39" fillId="9" borderId="90" xfId="0" applyNumberFormat="1" applyFont="1" applyFill="1" applyBorder="1" applyAlignment="1">
      <alignment horizontal="center"/>
    </xf>
    <xf numFmtId="4" fontId="39" fillId="9" borderId="81" xfId="0" applyNumberFormat="1" applyFont="1" applyFill="1" applyBorder="1" applyAlignment="1">
      <alignment horizontal="center" vertical="center"/>
    </xf>
    <xf numFmtId="4" fontId="39" fillId="9" borderId="91" xfId="0" applyNumberFormat="1" applyFont="1" applyFill="1" applyBorder="1" applyAlignment="1">
      <alignment horizontal="center" vertical="center"/>
    </xf>
    <xf numFmtId="4" fontId="39" fillId="9" borderId="92" xfId="0" applyNumberFormat="1" applyFont="1" applyFill="1" applyBorder="1"/>
    <xf numFmtId="4" fontId="39" fillId="9" borderId="92" xfId="0" applyNumberFormat="1" applyFont="1" applyFill="1" applyBorder="1" applyAlignment="1">
      <alignment horizontal="center"/>
    </xf>
    <xf numFmtId="4" fontId="39" fillId="9" borderId="93" xfId="0" applyNumberFormat="1" applyFont="1" applyFill="1" applyBorder="1" applyAlignment="1">
      <alignment horizontal="center" vertical="center"/>
    </xf>
    <xf numFmtId="4" fontId="39" fillId="9" borderId="94" xfId="0" applyNumberFormat="1" applyFont="1" applyFill="1" applyBorder="1" applyAlignment="1">
      <alignment horizontal="center" vertical="center"/>
    </xf>
    <xf numFmtId="0" fontId="38" fillId="19" borderId="39" xfId="0" applyFont="1" applyFill="1" applyBorder="1" applyAlignment="1">
      <alignment horizontal="left"/>
    </xf>
    <xf numFmtId="0" fontId="38" fillId="19" borderId="39" xfId="0" applyFont="1" applyFill="1" applyBorder="1" applyAlignment="1">
      <alignment horizontal="center"/>
    </xf>
    <xf numFmtId="4" fontId="38" fillId="19" borderId="92" xfId="0" applyNumberFormat="1" applyFont="1" applyFill="1" applyBorder="1"/>
    <xf numFmtId="4" fontId="38" fillId="19" borderId="92" xfId="0" applyNumberFormat="1" applyFont="1" applyFill="1" applyBorder="1" applyAlignment="1">
      <alignment horizontal="center"/>
    </xf>
    <xf numFmtId="4" fontId="38" fillId="19" borderId="93" xfId="0" applyNumberFormat="1" applyFont="1" applyFill="1" applyBorder="1" applyAlignment="1">
      <alignment horizontal="center" vertical="center"/>
    </xf>
    <xf numFmtId="4" fontId="38" fillId="19" borderId="94" xfId="0" applyNumberFormat="1" applyFont="1" applyFill="1" applyBorder="1" applyAlignment="1">
      <alignment horizontal="center" vertical="center"/>
    </xf>
    <xf numFmtId="4" fontId="39" fillId="9" borderId="95" xfId="0" applyNumberFormat="1" applyFont="1" applyFill="1" applyBorder="1"/>
    <xf numFmtId="4" fontId="39" fillId="9" borderId="95" xfId="0" applyNumberFormat="1" applyFont="1" applyFill="1" applyBorder="1" applyAlignment="1">
      <alignment horizontal="center"/>
    </xf>
    <xf numFmtId="4" fontId="39" fillId="9" borderId="96" xfId="0" applyNumberFormat="1" applyFont="1" applyFill="1" applyBorder="1" applyAlignment="1">
      <alignment horizontal="center" vertical="center"/>
    </xf>
    <xf numFmtId="4" fontId="39" fillId="9" borderId="97" xfId="0" applyNumberFormat="1" applyFont="1" applyFill="1" applyBorder="1" applyAlignment="1">
      <alignment horizontal="center" vertical="center"/>
    </xf>
    <xf numFmtId="0" fontId="38" fillId="19" borderId="0" xfId="0" applyFont="1" applyFill="1" applyBorder="1" applyAlignment="1">
      <alignment horizontal="left" indent="1"/>
    </xf>
    <xf numFmtId="0" fontId="38" fillId="9" borderId="0" xfId="0" applyFont="1" applyFill="1" applyBorder="1" applyAlignment="1">
      <alignment horizontal="center"/>
    </xf>
    <xf numFmtId="4" fontId="38" fillId="19" borderId="51" xfId="0" applyNumberFormat="1" applyFont="1" applyFill="1" applyBorder="1"/>
    <xf numFmtId="4" fontId="38" fillId="19" borderId="51" xfId="0" applyNumberFormat="1" applyFont="1" applyFill="1" applyBorder="1" applyAlignment="1">
      <alignment horizontal="center"/>
    </xf>
    <xf numFmtId="4" fontId="38" fillId="19" borderId="64" xfId="0" applyNumberFormat="1" applyFont="1" applyFill="1" applyBorder="1" applyAlignment="1">
      <alignment horizontal="center" vertical="center"/>
    </xf>
    <xf numFmtId="4" fontId="38" fillId="19" borderId="53" xfId="0" applyNumberFormat="1" applyFont="1" applyFill="1" applyBorder="1" applyAlignment="1">
      <alignment horizontal="center" vertical="center"/>
    </xf>
    <xf numFmtId="4" fontId="45" fillId="32" borderId="87" xfId="0" applyNumberFormat="1" applyFont="1" applyFill="1" applyBorder="1"/>
    <xf numFmtId="4" fontId="45" fillId="32" borderId="87" xfId="0" applyNumberFormat="1" applyFont="1" applyFill="1" applyBorder="1" applyAlignment="1">
      <alignment horizontal="center"/>
    </xf>
    <xf numFmtId="4" fontId="45" fillId="32" borderId="98" xfId="0" applyNumberFormat="1" applyFont="1" applyFill="1" applyBorder="1" applyAlignment="1">
      <alignment horizontal="center" vertical="center"/>
    </xf>
    <xf numFmtId="4" fontId="38" fillId="17" borderId="64" xfId="0" applyNumberFormat="1" applyFont="1" applyFill="1" applyBorder="1" applyAlignment="1">
      <alignment horizontal="center" vertical="center"/>
    </xf>
    <xf numFmtId="0" fontId="45" fillId="31" borderId="58" xfId="0" applyFont="1" applyFill="1" applyBorder="1" applyAlignment="1">
      <alignment horizontal="left"/>
    </xf>
    <xf numFmtId="3" fontId="45" fillId="31" borderId="99" xfId="0" applyNumberFormat="1" applyFont="1" applyFill="1" applyBorder="1" applyAlignment="1">
      <alignment horizontal="center" vertical="center"/>
    </xf>
    <xf numFmtId="3" fontId="45" fillId="31" borderId="100" xfId="0" applyNumberFormat="1" applyFont="1" applyFill="1" applyBorder="1" applyAlignment="1">
      <alignment horizontal="center" vertical="center"/>
    </xf>
    <xf numFmtId="4" fontId="45" fillId="31" borderId="100" xfId="0" applyNumberFormat="1" applyFont="1" applyFill="1" applyBorder="1" applyAlignment="1">
      <alignment horizontal="center" vertical="center"/>
    </xf>
    <xf numFmtId="4" fontId="45" fillId="31" borderId="101" xfId="0" applyNumberFormat="1" applyFont="1" applyFill="1" applyBorder="1" applyAlignment="1">
      <alignment horizontal="center" vertical="center"/>
    </xf>
    <xf numFmtId="0" fontId="38" fillId="16" borderId="65" xfId="0" applyFont="1" applyFill="1" applyBorder="1" applyAlignment="1">
      <alignment horizontal="left"/>
    </xf>
    <xf numFmtId="4" fontId="38" fillId="19" borderId="39" xfId="0" applyNumberFormat="1" applyFont="1" applyFill="1" applyBorder="1" applyAlignment="1">
      <alignment horizontal="center" vertical="center"/>
    </xf>
    <xf numFmtId="4" fontId="38" fillId="19" borderId="41" xfId="0" applyNumberFormat="1" applyFont="1" applyFill="1" applyBorder="1" applyAlignment="1">
      <alignment horizontal="center" vertical="center"/>
    </xf>
    <xf numFmtId="0" fontId="45" fillId="21" borderId="58" xfId="0" applyFont="1" applyFill="1" applyBorder="1" applyAlignment="1">
      <alignment horizontal="left"/>
    </xf>
    <xf numFmtId="4" fontId="38" fillId="19" borderId="65" xfId="0" applyNumberFormat="1" applyFont="1" applyFill="1" applyBorder="1" applyAlignment="1">
      <alignment horizontal="center" vertical="center"/>
    </xf>
    <xf numFmtId="4" fontId="38" fillId="19" borderId="66" xfId="0" applyNumberFormat="1" applyFont="1" applyFill="1" applyBorder="1" applyAlignment="1">
      <alignment horizontal="center" vertical="center"/>
    </xf>
    <xf numFmtId="4" fontId="38" fillId="19" borderId="67" xfId="0" applyNumberFormat="1" applyFont="1" applyFill="1" applyBorder="1" applyAlignment="1">
      <alignment horizontal="center" vertical="center"/>
    </xf>
    <xf numFmtId="4" fontId="38" fillId="19" borderId="40" xfId="0" applyNumberFormat="1" applyFont="1" applyFill="1" applyBorder="1" applyAlignment="1">
      <alignment horizontal="center" vertical="center"/>
    </xf>
    <xf numFmtId="4" fontId="38" fillId="19" borderId="70" xfId="0" applyNumberFormat="1" applyFont="1" applyFill="1" applyBorder="1" applyAlignment="1">
      <alignment horizontal="center" vertical="center"/>
    </xf>
    <xf numFmtId="4" fontId="38" fillId="19" borderId="63" xfId="0" applyNumberFormat="1" applyFont="1" applyFill="1" applyBorder="1" applyAlignment="1">
      <alignment horizontal="center" vertical="center"/>
    </xf>
    <xf numFmtId="3" fontId="42" fillId="18" borderId="87" xfId="0" applyNumberFormat="1" applyFont="1" applyFill="1" applyBorder="1" applyAlignment="1">
      <alignment horizontal="center" vertical="center"/>
    </xf>
    <xf numFmtId="3" fontId="42" fillId="18" borderId="89" xfId="0" applyNumberFormat="1" applyFont="1" applyFill="1" applyBorder="1" applyAlignment="1">
      <alignment horizontal="center" vertical="center"/>
    </xf>
    <xf numFmtId="4" fontId="42" fillId="18" borderId="89" xfId="0" applyNumberFormat="1" applyFont="1" applyFill="1" applyBorder="1" applyAlignment="1">
      <alignment horizontal="center" vertical="center"/>
    </xf>
    <xf numFmtId="4" fontId="42" fillId="18" borderId="88" xfId="0" applyNumberFormat="1" applyFont="1" applyFill="1" applyBorder="1" applyAlignment="1">
      <alignment horizontal="center" vertical="center"/>
    </xf>
    <xf numFmtId="0" fontId="65" fillId="0" borderId="1" xfId="0" applyFont="1" applyBorder="1" applyAlignment="1"/>
    <xf numFmtId="0" fontId="38" fillId="16" borderId="39" xfId="0" applyFont="1" applyFill="1" applyBorder="1" applyAlignment="1">
      <alignment horizontal="left"/>
    </xf>
    <xf numFmtId="0" fontId="66" fillId="0" borderId="1" xfId="0" applyFont="1" applyBorder="1" applyAlignment="1"/>
    <xf numFmtId="0" fontId="45" fillId="32" borderId="49" xfId="0" applyFont="1" applyFill="1" applyBorder="1" applyAlignment="1">
      <alignment horizontal="center" vertical="center" wrapText="1"/>
    </xf>
    <xf numFmtId="0" fontId="45" fillId="32" borderId="44" xfId="0" applyFont="1" applyFill="1" applyBorder="1" applyAlignment="1">
      <alignment horizontal="center" vertical="center" wrapText="1"/>
    </xf>
    <xf numFmtId="165" fontId="38" fillId="16" borderId="63" xfId="0" applyNumberFormat="1" applyFont="1" applyFill="1" applyBorder="1" applyAlignment="1">
      <alignment horizontal="center" vertical="center"/>
    </xf>
    <xf numFmtId="165" fontId="39" fillId="9" borderId="63" xfId="0" applyNumberFormat="1" applyFont="1" applyFill="1" applyBorder="1" applyAlignment="1">
      <alignment horizontal="center" vertical="center"/>
    </xf>
    <xf numFmtId="165" fontId="39" fillId="9" borderId="64" xfId="0" applyNumberFormat="1" applyFont="1" applyFill="1" applyBorder="1" applyAlignment="1">
      <alignment horizontal="center" vertical="center"/>
    </xf>
    <xf numFmtId="0" fontId="39" fillId="0" borderId="0" xfId="0" applyFont="1"/>
    <xf numFmtId="0" fontId="38" fillId="19" borderId="50" xfId="0" applyFont="1" applyFill="1" applyBorder="1" applyAlignment="1">
      <alignment horizontal="left"/>
    </xf>
    <xf numFmtId="0" fontId="39" fillId="9" borderId="50" xfId="0" applyFont="1" applyFill="1" applyBorder="1" applyAlignment="1">
      <alignment horizontal="left" indent="1"/>
    </xf>
    <xf numFmtId="0" fontId="38" fillId="9" borderId="39" xfId="0" applyFont="1" applyFill="1" applyBorder="1" applyAlignment="1">
      <alignment horizontal="left" indent="2"/>
    </xf>
    <xf numFmtId="0" fontId="38" fillId="9" borderId="39" xfId="0" applyFont="1" applyFill="1" applyBorder="1" applyAlignment="1">
      <alignment horizontal="center"/>
    </xf>
    <xf numFmtId="3" fontId="38" fillId="9" borderId="40" xfId="0" applyNumberFormat="1" applyFont="1" applyFill="1" applyBorder="1" applyAlignment="1">
      <alignment horizontal="center" vertical="center"/>
    </xf>
    <xf numFmtId="3" fontId="38" fillId="9" borderId="39" xfId="0" applyNumberFormat="1" applyFont="1" applyFill="1" applyBorder="1" applyAlignment="1">
      <alignment horizontal="center" vertical="center"/>
    </xf>
    <xf numFmtId="3" fontId="38" fillId="9" borderId="41" xfId="0" applyNumberFormat="1" applyFont="1" applyFill="1" applyBorder="1" applyAlignment="1">
      <alignment horizontal="center" vertical="center"/>
    </xf>
    <xf numFmtId="0" fontId="38" fillId="19" borderId="39" xfId="0" applyFont="1" applyFill="1" applyBorder="1" applyAlignment="1">
      <alignment horizontal="left" indent="3"/>
    </xf>
    <xf numFmtId="0" fontId="45" fillId="31" borderId="58" xfId="0" applyFont="1" applyFill="1" applyBorder="1" applyAlignment="1">
      <alignment horizontal="center"/>
    </xf>
    <xf numFmtId="3" fontId="45" fillId="31" borderId="83" xfId="0" applyNumberFormat="1" applyFont="1" applyFill="1" applyBorder="1" applyAlignment="1">
      <alignment horizontal="center" vertical="center"/>
    </xf>
    <xf numFmtId="3" fontId="45" fillId="31" borderId="58" xfId="0" applyNumberFormat="1" applyFont="1" applyFill="1" applyBorder="1" applyAlignment="1">
      <alignment horizontal="center" vertical="center"/>
    </xf>
    <xf numFmtId="3" fontId="45" fillId="31" borderId="84" xfId="0" applyNumberFormat="1" applyFont="1" applyFill="1" applyBorder="1" applyAlignment="1">
      <alignment horizontal="center" vertical="center"/>
    </xf>
    <xf numFmtId="0" fontId="38" fillId="5" borderId="39" xfId="0" applyFont="1" applyFill="1" applyBorder="1" applyAlignment="1">
      <alignment horizontal="left" indent="2"/>
    </xf>
    <xf numFmtId="0" fontId="39" fillId="5" borderId="39" xfId="0" applyFont="1" applyFill="1" applyBorder="1" applyAlignment="1">
      <alignment horizontal="left" indent="3"/>
    </xf>
    <xf numFmtId="0" fontId="22" fillId="5" borderId="0" xfId="0" applyFont="1" applyFill="1"/>
    <xf numFmtId="0" fontId="38" fillId="5" borderId="14" xfId="0" applyFont="1" applyFill="1" applyBorder="1" applyAlignment="1">
      <alignment horizontal="center" vertical="center" wrapText="1"/>
    </xf>
    <xf numFmtId="0" fontId="38" fillId="5" borderId="38" xfId="0" applyFont="1" applyFill="1" applyBorder="1" applyAlignment="1">
      <alignment horizontal="center" vertical="center" wrapText="1"/>
    </xf>
    <xf numFmtId="0" fontId="38" fillId="5" borderId="15" xfId="0" applyFont="1" applyFill="1" applyBorder="1" applyAlignment="1">
      <alignment horizontal="center" vertical="center" wrapText="1"/>
    </xf>
    <xf numFmtId="4" fontId="39" fillId="9" borderId="56" xfId="0" applyNumberFormat="1" applyFont="1" applyFill="1" applyBorder="1"/>
    <xf numFmtId="4" fontId="39" fillId="9" borderId="40" xfId="0" applyNumberFormat="1" applyFont="1" applyFill="1" applyBorder="1" applyAlignment="1">
      <alignment horizontal="center"/>
    </xf>
    <xf numFmtId="4" fontId="39" fillId="9" borderId="40" xfId="0" applyNumberFormat="1" applyFont="1" applyFill="1" applyBorder="1"/>
    <xf numFmtId="0" fontId="38" fillId="5" borderId="39" xfId="0" applyFont="1" applyFill="1" applyBorder="1" applyAlignment="1">
      <alignment horizontal="left" indent="1"/>
    </xf>
    <xf numFmtId="0" fontId="39" fillId="5" borderId="50" xfId="0" applyFont="1" applyFill="1" applyBorder="1" applyAlignment="1">
      <alignment horizontal="left"/>
    </xf>
    <xf numFmtId="4" fontId="39" fillId="5" borderId="40" xfId="0" applyNumberFormat="1" applyFont="1" applyFill="1" applyBorder="1"/>
    <xf numFmtId="4" fontId="39" fillId="5" borderId="40" xfId="0" applyNumberFormat="1" applyFont="1" applyFill="1" applyBorder="1" applyAlignment="1">
      <alignment horizontal="center"/>
    </xf>
    <xf numFmtId="4" fontId="39" fillId="5" borderId="63" xfId="0" applyNumberFormat="1" applyFont="1" applyFill="1" applyBorder="1" applyAlignment="1">
      <alignment horizontal="center" vertical="center"/>
    </xf>
    <xf numFmtId="4" fontId="39" fillId="5" borderId="41" xfId="0" applyNumberFormat="1" applyFont="1" applyFill="1" applyBorder="1" applyAlignment="1">
      <alignment horizontal="center" vertical="center"/>
    </xf>
    <xf numFmtId="4" fontId="39" fillId="9" borderId="51" xfId="0" applyNumberFormat="1" applyFont="1" applyFill="1" applyBorder="1"/>
    <xf numFmtId="4" fontId="39" fillId="9" borderId="51" xfId="0" applyNumberFormat="1" applyFont="1" applyFill="1" applyBorder="1" applyAlignment="1">
      <alignment horizontal="center"/>
    </xf>
    <xf numFmtId="0" fontId="38" fillId="19" borderId="50" xfId="0" applyFont="1" applyFill="1" applyBorder="1" applyAlignment="1">
      <alignment horizontal="center"/>
    </xf>
    <xf numFmtId="4" fontId="38" fillId="19" borderId="65" xfId="0" applyNumberFormat="1" applyFont="1" applyFill="1" applyBorder="1"/>
    <xf numFmtId="4" fontId="38" fillId="19" borderId="65" xfId="0" applyNumberFormat="1" applyFont="1" applyFill="1" applyBorder="1" applyAlignment="1">
      <alignment horizontal="center"/>
    </xf>
    <xf numFmtId="0" fontId="38" fillId="17" borderId="50" xfId="0" applyFont="1" applyFill="1" applyBorder="1" applyAlignment="1">
      <alignment horizontal="center"/>
    </xf>
    <xf numFmtId="4" fontId="38" fillId="17" borderId="49" xfId="0" applyNumberFormat="1" applyFont="1" applyFill="1" applyBorder="1"/>
    <xf numFmtId="4" fontId="38" fillId="17" borderId="51" xfId="0" applyNumberFormat="1" applyFont="1" applyFill="1" applyBorder="1" applyAlignment="1">
      <alignment horizontal="center"/>
    </xf>
    <xf numFmtId="0" fontId="38" fillId="5" borderId="102" xfId="0" applyFont="1" applyFill="1" applyBorder="1" applyAlignment="1">
      <alignment horizontal="left" indent="1"/>
    </xf>
    <xf numFmtId="0" fontId="0" fillId="5" borderId="14" xfId="0" applyFill="1" applyBorder="1"/>
    <xf numFmtId="0" fontId="0" fillId="5" borderId="0" xfId="0" applyFill="1" applyBorder="1"/>
    <xf numFmtId="0" fontId="0" fillId="5" borderId="15" xfId="0" applyFill="1" applyBorder="1"/>
    <xf numFmtId="0" fontId="39" fillId="5" borderId="39" xfId="0" applyFont="1" applyFill="1" applyBorder="1" applyAlignment="1">
      <alignment horizontal="left" indent="1"/>
    </xf>
    <xf numFmtId="4" fontId="38" fillId="17" borderId="39" xfId="0" applyNumberFormat="1" applyFont="1" applyFill="1" applyBorder="1"/>
    <xf numFmtId="0" fontId="52" fillId="13" borderId="0" xfId="2" applyFont="1" applyFill="1" applyAlignment="1">
      <alignment horizontal="center"/>
    </xf>
    <xf numFmtId="0" fontId="32" fillId="13" borderId="0" xfId="2" applyFont="1" applyFill="1" applyAlignment="1">
      <alignment horizontal="center"/>
    </xf>
    <xf numFmtId="0" fontId="34" fillId="8" borderId="0" xfId="2" applyFont="1" applyFill="1" applyAlignment="1">
      <alignment horizontal="center"/>
    </xf>
    <xf numFmtId="0" fontId="34" fillId="13" borderId="0" xfId="2" applyFont="1" applyFill="1" applyAlignment="1">
      <alignment horizontal="center"/>
    </xf>
    <xf numFmtId="0" fontId="60" fillId="0" borderId="14"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5" xfId="0" applyFont="1" applyBorder="1" applyAlignment="1">
      <alignment horizontal="center" vertical="center" wrapText="1"/>
    </xf>
    <xf numFmtId="0" fontId="14" fillId="0" borderId="17" xfId="2" applyBorder="1" applyAlignment="1">
      <alignment horizontal="center"/>
    </xf>
    <xf numFmtId="0" fontId="14" fillId="0" borderId="18" xfId="2" applyBorder="1" applyAlignment="1">
      <alignment horizontal="center"/>
    </xf>
    <xf numFmtId="0" fontId="14" fillId="0" borderId="16" xfId="2" applyBorder="1" applyAlignment="1">
      <alignment horizontal="center"/>
    </xf>
    <xf numFmtId="0" fontId="59" fillId="0" borderId="28" xfId="0" applyFont="1" applyBorder="1" applyAlignment="1">
      <alignment horizontal="center"/>
    </xf>
    <xf numFmtId="0" fontId="59" fillId="0" borderId="30" xfId="0" applyFont="1" applyBorder="1" applyAlignment="1">
      <alignment horizontal="center"/>
    </xf>
    <xf numFmtId="0" fontId="59" fillId="0" borderId="29" xfId="0" applyFont="1" applyBorder="1" applyAlignment="1">
      <alignment horizontal="center"/>
    </xf>
    <xf numFmtId="0" fontId="38" fillId="17" borderId="0" xfId="0" applyFont="1" applyFill="1" applyBorder="1" applyAlignment="1">
      <alignment horizontal="center" vertical="center" wrapText="1"/>
    </xf>
    <xf numFmtId="0" fontId="38" fillId="17" borderId="0" xfId="0" applyFont="1" applyFill="1" applyBorder="1" applyAlignment="1">
      <alignment horizontal="center"/>
    </xf>
    <xf numFmtId="0" fontId="38" fillId="17" borderId="68" xfId="0" applyFont="1" applyFill="1" applyBorder="1" applyAlignment="1">
      <alignment horizontal="center"/>
    </xf>
    <xf numFmtId="0" fontId="38" fillId="17" borderId="42" xfId="0" applyFont="1" applyFill="1" applyBorder="1" applyAlignment="1">
      <alignment horizontal="center" vertical="center" wrapText="1"/>
    </xf>
    <xf numFmtId="0" fontId="38" fillId="17" borderId="43" xfId="0" applyFont="1" applyFill="1" applyBorder="1" applyAlignment="1">
      <alignment horizontal="center"/>
    </xf>
    <xf numFmtId="0" fontId="38" fillId="17" borderId="44" xfId="0" applyFont="1" applyFill="1" applyBorder="1" applyAlignment="1">
      <alignment horizontal="center"/>
    </xf>
    <xf numFmtId="0" fontId="38" fillId="17" borderId="43" xfId="0" applyFont="1" applyFill="1" applyBorder="1" applyAlignment="1">
      <alignment horizontal="center" vertical="center" wrapText="1"/>
    </xf>
    <xf numFmtId="0" fontId="38" fillId="17" borderId="1" xfId="0" applyFont="1" applyFill="1" applyBorder="1" applyAlignment="1">
      <alignment horizontal="center" vertical="center" wrapText="1"/>
    </xf>
    <xf numFmtId="0" fontId="38" fillId="17" borderId="1" xfId="0" applyFont="1" applyFill="1" applyBorder="1" applyAlignment="1">
      <alignment horizontal="center"/>
    </xf>
    <xf numFmtId="0" fontId="15" fillId="2" borderId="25"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38" fillId="17" borderId="28" xfId="0" applyFont="1" applyFill="1" applyBorder="1" applyAlignment="1">
      <alignment horizontal="center" vertical="center" wrapText="1"/>
    </xf>
    <xf numFmtId="0" fontId="38" fillId="17" borderId="30" xfId="0" applyFont="1" applyFill="1" applyBorder="1" applyAlignment="1">
      <alignment horizontal="center"/>
    </xf>
    <xf numFmtId="0" fontId="38" fillId="17" borderId="29" xfId="0" applyFont="1" applyFill="1" applyBorder="1" applyAlignment="1">
      <alignment horizontal="center"/>
    </xf>
    <xf numFmtId="0" fontId="38" fillId="17" borderId="30" xfId="0" applyFont="1" applyFill="1" applyBorder="1" applyAlignment="1">
      <alignment horizontal="center" vertical="center" wrapText="1"/>
    </xf>
    <xf numFmtId="0" fontId="38" fillId="17" borderId="45" xfId="0" applyFont="1" applyFill="1" applyBorder="1" applyAlignment="1">
      <alignment horizontal="center"/>
    </xf>
    <xf numFmtId="0" fontId="38" fillId="17" borderId="29" xfId="0" applyFont="1" applyFill="1" applyBorder="1" applyAlignment="1">
      <alignment horizontal="center" vertical="center" wrapText="1"/>
    </xf>
    <xf numFmtId="0" fontId="38" fillId="17" borderId="47" xfId="0" applyFont="1" applyFill="1" applyBorder="1" applyAlignment="1">
      <alignment horizontal="center"/>
    </xf>
    <xf numFmtId="0" fontId="0" fillId="0" borderId="19" xfId="0" applyBorder="1" applyAlignment="1">
      <alignment horizontal="left" vertical="top" wrapText="1"/>
    </xf>
    <xf numFmtId="0" fontId="0" fillId="0" borderId="77" xfId="0" applyBorder="1" applyAlignment="1">
      <alignment horizontal="left" vertical="top" wrapText="1"/>
    </xf>
    <xf numFmtId="0" fontId="0" fillId="0" borderId="35"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xf>
    <xf numFmtId="0" fontId="0" fillId="0" borderId="44" xfId="0" applyBorder="1" applyAlignment="1">
      <alignment horizontal="left" vertical="top"/>
    </xf>
    <xf numFmtId="0" fontId="15" fillId="10" borderId="3"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15" fillId="10" borderId="24" xfId="0" applyFont="1" applyFill="1" applyBorder="1" applyAlignment="1">
      <alignment horizontal="center" vertical="center" wrapText="1"/>
    </xf>
    <xf numFmtId="0" fontId="0" fillId="0" borderId="78" xfId="0" applyBorder="1" applyAlignment="1">
      <alignment horizontal="left" vertical="top" wrapText="1"/>
    </xf>
    <xf numFmtId="0" fontId="0" fillId="0" borderId="82" xfId="0" applyBorder="1" applyAlignment="1">
      <alignment horizontal="left" vertical="top" wrapText="1"/>
    </xf>
    <xf numFmtId="0" fontId="0" fillId="0" borderId="75" xfId="0" applyBorder="1" applyAlignment="1">
      <alignment horizontal="left" vertical="top" wrapText="1"/>
    </xf>
    <xf numFmtId="0" fontId="36" fillId="10" borderId="3" xfId="0" applyFont="1" applyFill="1" applyBorder="1" applyAlignment="1">
      <alignment horizontal="center" vertical="center" wrapText="1"/>
    </xf>
    <xf numFmtId="0" fontId="36" fillId="10" borderId="23" xfId="0" applyFont="1" applyFill="1" applyBorder="1" applyAlignment="1">
      <alignment horizontal="center" vertical="center" wrapText="1"/>
    </xf>
    <xf numFmtId="0" fontId="36" fillId="10" borderId="24" xfId="0" applyFont="1" applyFill="1" applyBorder="1" applyAlignment="1">
      <alignment horizontal="center" vertical="center" wrapText="1"/>
    </xf>
    <xf numFmtId="0" fontId="0" fillId="0" borderId="42" xfId="0" applyBorder="1" applyAlignment="1">
      <alignment vertical="top" wrapText="1"/>
    </xf>
    <xf numFmtId="0" fontId="0" fillId="0" borderId="43" xfId="0" applyBorder="1" applyAlignment="1">
      <alignment vertical="top"/>
    </xf>
    <xf numFmtId="0" fontId="0" fillId="0" borderId="44" xfId="0" applyBorder="1" applyAlignment="1">
      <alignment vertical="top"/>
    </xf>
    <xf numFmtId="0" fontId="15" fillId="4" borderId="11" xfId="0" applyFont="1" applyFill="1" applyBorder="1" applyAlignment="1">
      <alignment horizontal="center"/>
    </xf>
    <xf numFmtId="0" fontId="15" fillId="4" borderId="13" xfId="0" applyFont="1" applyFill="1" applyBorder="1" applyAlignment="1">
      <alignment horizontal="center"/>
    </xf>
    <xf numFmtId="0" fontId="15" fillId="2" borderId="32" xfId="0" applyFont="1" applyFill="1" applyBorder="1" applyAlignment="1">
      <alignment horizontal="center"/>
    </xf>
    <xf numFmtId="0" fontId="15" fillId="2" borderId="33" xfId="0" applyFont="1" applyFill="1" applyBorder="1" applyAlignment="1">
      <alignment horizontal="center"/>
    </xf>
    <xf numFmtId="0" fontId="15" fillId="4" borderId="32" xfId="0" applyFont="1" applyFill="1" applyBorder="1" applyAlignment="1">
      <alignment horizontal="center"/>
    </xf>
    <xf numFmtId="0" fontId="15" fillId="4" borderId="33" xfId="0" applyFont="1" applyFill="1" applyBorder="1" applyAlignment="1">
      <alignment horizontal="center"/>
    </xf>
    <xf numFmtId="0" fontId="49" fillId="27" borderId="42" xfId="0" applyFont="1" applyFill="1" applyBorder="1" applyAlignment="1">
      <alignment vertical="center" wrapText="1"/>
    </xf>
    <xf numFmtId="0" fontId="49" fillId="27" borderId="43" xfId="0" applyFont="1" applyFill="1" applyBorder="1" applyAlignment="1">
      <alignment vertical="center" wrapText="1"/>
    </xf>
    <xf numFmtId="0" fontId="49" fillId="27" borderId="44" xfId="0" applyFont="1" applyFill="1" applyBorder="1" applyAlignment="1">
      <alignment vertical="center" wrapText="1"/>
    </xf>
    <xf numFmtId="0" fontId="51" fillId="0" borderId="42" xfId="0" applyFont="1" applyBorder="1" applyAlignment="1">
      <alignment vertical="center" wrapText="1"/>
    </xf>
    <xf numFmtId="0" fontId="51" fillId="0" borderId="43" xfId="0" applyFont="1" applyBorder="1" applyAlignment="1">
      <alignment vertical="center" wrapText="1"/>
    </xf>
    <xf numFmtId="0" fontId="51" fillId="0" borderId="44" xfId="0" applyFont="1" applyBorder="1" applyAlignment="1">
      <alignment vertical="center" wrapText="1"/>
    </xf>
    <xf numFmtId="0" fontId="36" fillId="24" borderId="17" xfId="0" applyFont="1" applyFill="1" applyBorder="1" applyAlignment="1">
      <alignment horizontal="center" vertical="center" wrapText="1"/>
    </xf>
    <xf numFmtId="0" fontId="36" fillId="24" borderId="18" xfId="0" applyFont="1" applyFill="1" applyBorder="1" applyAlignment="1">
      <alignment horizontal="center" vertical="center" wrapText="1"/>
    </xf>
    <xf numFmtId="0" fontId="47" fillId="24" borderId="69" xfId="0" applyFont="1" applyFill="1" applyBorder="1" applyAlignment="1">
      <alignment horizontal="center" vertical="center" wrapText="1"/>
    </xf>
    <xf numFmtId="0" fontId="47" fillId="24" borderId="38" xfId="0" applyFont="1" applyFill="1" applyBorder="1" applyAlignment="1">
      <alignment horizontal="center" vertical="center" wrapText="1"/>
    </xf>
    <xf numFmtId="0" fontId="47" fillId="25" borderId="69" xfId="0" applyFont="1" applyFill="1" applyBorder="1" applyAlignment="1">
      <alignment horizontal="center" vertical="center" wrapText="1"/>
    </xf>
    <xf numFmtId="0" fontId="47" fillId="25" borderId="38" xfId="0" applyFont="1" applyFill="1" applyBorder="1" applyAlignment="1">
      <alignment horizontal="center" vertical="center" wrapText="1"/>
    </xf>
    <xf numFmtId="0" fontId="47" fillId="25" borderId="37" xfId="0" applyFont="1" applyFill="1" applyBorder="1" applyAlignment="1">
      <alignment horizontal="center" vertical="center" wrapText="1"/>
    </xf>
    <xf numFmtId="0" fontId="49" fillId="27" borderId="14" xfId="0" applyFont="1" applyFill="1" applyBorder="1" applyAlignment="1">
      <alignment horizontal="center" vertical="center" wrapText="1"/>
    </xf>
    <xf numFmtId="0" fontId="49" fillId="27" borderId="0" xfId="0" applyFont="1" applyFill="1" applyBorder="1" applyAlignment="1">
      <alignment horizontal="center" vertical="center" wrapText="1"/>
    </xf>
    <xf numFmtId="1" fontId="0" fillId="0" borderId="1" xfId="0" applyNumberFormat="1" applyBorder="1" applyAlignment="1">
      <alignment horizontal="center" vertical="center"/>
    </xf>
    <xf numFmtId="0" fontId="50" fillId="0" borderId="1" xfId="0" applyFont="1" applyBorder="1" applyAlignment="1">
      <alignment vertical="center" wrapText="1"/>
    </xf>
    <xf numFmtId="0" fontId="50" fillId="0" borderId="1" xfId="0" applyFont="1" applyBorder="1" applyAlignment="1">
      <alignment horizontal="center" vertical="center" wrapText="1"/>
    </xf>
    <xf numFmtId="0" fontId="0" fillId="0" borderId="74"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15" fillId="5" borderId="42" xfId="0" applyFont="1" applyFill="1" applyBorder="1" applyAlignment="1">
      <alignment horizontal="center"/>
    </xf>
    <xf numFmtId="0" fontId="15" fillId="5" borderId="43" xfId="0" applyFont="1" applyFill="1" applyBorder="1" applyAlignment="1">
      <alignment horizontal="center"/>
    </xf>
    <xf numFmtId="0" fontId="15" fillId="5" borderId="44" xfId="0" applyFont="1" applyFill="1" applyBorder="1" applyAlignment="1">
      <alignment horizontal="center"/>
    </xf>
    <xf numFmtId="0" fontId="33" fillId="5" borderId="20" xfId="0" applyFont="1" applyFill="1" applyBorder="1" applyAlignment="1">
      <alignment horizontal="center" vertical="center"/>
    </xf>
    <xf numFmtId="0" fontId="33" fillId="5" borderId="0" xfId="0" applyFont="1" applyFill="1" applyBorder="1" applyAlignment="1">
      <alignment horizontal="center" vertical="center"/>
    </xf>
    <xf numFmtId="0" fontId="18" fillId="0" borderId="17" xfId="0" applyFont="1" applyBorder="1" applyAlignment="1">
      <alignment horizontal="left" wrapText="1"/>
    </xf>
    <xf numFmtId="0" fontId="18" fillId="0" borderId="18" xfId="0" applyFont="1" applyBorder="1" applyAlignment="1">
      <alignment horizontal="left" wrapText="1"/>
    </xf>
    <xf numFmtId="0" fontId="23" fillId="0" borderId="0" xfId="0" applyFont="1" applyAlignment="1">
      <alignment horizontal="left" wrapText="1"/>
    </xf>
    <xf numFmtId="0" fontId="39" fillId="0" borderId="0" xfId="2" applyFont="1" applyAlignment="1">
      <alignment horizontal="left" wrapText="1"/>
    </xf>
    <xf numFmtId="0" fontId="23" fillId="0" borderId="0" xfId="2" applyFont="1" applyAlignment="1">
      <alignment horizontal="left" wrapText="1"/>
    </xf>
    <xf numFmtId="2" fontId="15" fillId="5" borderId="11" xfId="0" applyNumberFormat="1" applyFont="1" applyFill="1" applyBorder="1" applyAlignment="1">
      <alignment horizontal="center"/>
    </xf>
    <xf numFmtId="2" fontId="15" fillId="5" borderId="12" xfId="0" applyNumberFormat="1" applyFont="1" applyFill="1" applyBorder="1" applyAlignment="1">
      <alignment horizontal="center"/>
    </xf>
    <xf numFmtId="2" fontId="15" fillId="5" borderId="13" xfId="0" applyNumberFormat="1" applyFont="1" applyFill="1" applyBorder="1" applyAlignment="1">
      <alignment horizontal="center"/>
    </xf>
    <xf numFmtId="2" fontId="15" fillId="0" borderId="11" xfId="0" applyNumberFormat="1" applyFont="1" applyBorder="1" applyAlignment="1">
      <alignment horizontal="center"/>
    </xf>
    <xf numFmtId="2" fontId="15" fillId="0" borderId="12" xfId="0" applyNumberFormat="1" applyFont="1" applyBorder="1" applyAlignment="1">
      <alignment horizontal="center"/>
    </xf>
    <xf numFmtId="2" fontId="15" fillId="0" borderId="13" xfId="0" applyNumberFormat="1" applyFont="1" applyBorder="1" applyAlignment="1">
      <alignment horizontal="center"/>
    </xf>
    <xf numFmtId="2" fontId="15" fillId="5" borderId="75" xfId="0" applyNumberFormat="1" applyFont="1" applyFill="1" applyBorder="1" applyAlignment="1">
      <alignment horizontal="center"/>
    </xf>
    <xf numFmtId="0" fontId="0" fillId="0" borderId="1" xfId="0" applyFill="1" applyBorder="1" applyAlignment="1">
      <alignment horizontal="center"/>
    </xf>
    <xf numFmtId="2" fontId="15" fillId="5" borderId="76" xfId="0" applyNumberFormat="1" applyFont="1" applyFill="1" applyBorder="1" applyAlignment="1">
      <alignment horizontal="center"/>
    </xf>
    <xf numFmtId="2" fontId="15" fillId="5" borderId="77" xfId="0" applyNumberFormat="1" applyFont="1" applyFill="1" applyBorder="1" applyAlignment="1">
      <alignment horizontal="center"/>
    </xf>
    <xf numFmtId="2" fontId="15" fillId="5" borderId="35" xfId="0" applyNumberFormat="1" applyFont="1" applyFill="1" applyBorder="1" applyAlignment="1">
      <alignment horizontal="center"/>
    </xf>
    <xf numFmtId="0" fontId="15" fillId="5" borderId="3" xfId="0" applyNumberFormat="1" applyFont="1" applyFill="1" applyBorder="1" applyAlignment="1">
      <alignment horizontal="center"/>
    </xf>
    <xf numFmtId="0" fontId="15" fillId="5" borderId="23" xfId="0" applyNumberFormat="1" applyFont="1" applyFill="1" applyBorder="1" applyAlignment="1">
      <alignment horizontal="center"/>
    </xf>
    <xf numFmtId="0" fontId="15" fillId="5" borderId="24" xfId="0" applyNumberFormat="1" applyFont="1" applyFill="1" applyBorder="1" applyAlignment="1">
      <alignment horizontal="center"/>
    </xf>
    <xf numFmtId="0" fontId="19" fillId="2" borderId="24" xfId="0" applyFont="1" applyFill="1" applyBorder="1" applyAlignment="1">
      <alignment horizontal="left"/>
    </xf>
    <xf numFmtId="0" fontId="19" fillId="2" borderId="1" xfId="0" applyFont="1" applyFill="1" applyBorder="1" applyAlignment="1">
      <alignment horizontal="left"/>
    </xf>
    <xf numFmtId="0" fontId="15" fillId="9" borderId="3" xfId="0" applyNumberFormat="1" applyFont="1" applyFill="1" applyBorder="1" applyAlignment="1">
      <alignment horizontal="center"/>
    </xf>
    <xf numFmtId="0" fontId="15" fillId="9" borderId="23" xfId="0" applyNumberFormat="1" applyFont="1" applyFill="1" applyBorder="1" applyAlignment="1">
      <alignment horizontal="center"/>
    </xf>
    <xf numFmtId="0" fontId="15" fillId="9" borderId="24" xfId="0" applyNumberFormat="1" applyFont="1" applyFill="1" applyBorder="1" applyAlignment="1">
      <alignment horizontal="center"/>
    </xf>
    <xf numFmtId="0" fontId="23" fillId="0" borderId="3" xfId="0" applyFont="1" applyBorder="1" applyAlignment="1">
      <alignment horizontal="center"/>
    </xf>
    <xf numFmtId="0" fontId="23" fillId="0" borderId="23" xfId="0" applyFont="1" applyBorder="1" applyAlignment="1">
      <alignment horizontal="center"/>
    </xf>
    <xf numFmtId="0" fontId="23" fillId="0" borderId="24" xfId="0" applyFont="1" applyBorder="1" applyAlignment="1">
      <alignment horizontal="center"/>
    </xf>
    <xf numFmtId="0" fontId="15" fillId="0" borderId="23" xfId="0" applyFont="1" applyBorder="1" applyAlignment="1">
      <alignment horizontal="center"/>
    </xf>
    <xf numFmtId="0" fontId="15" fillId="0" borderId="24" xfId="0" applyFont="1" applyBorder="1" applyAlignment="1">
      <alignment horizontal="center"/>
    </xf>
    <xf numFmtId="0" fontId="16" fillId="5" borderId="32" xfId="0" applyFont="1" applyFill="1" applyBorder="1" applyAlignment="1">
      <alignment horizontal="center"/>
    </xf>
    <xf numFmtId="0" fontId="16" fillId="5" borderId="33" xfId="0" applyFont="1" applyFill="1" applyBorder="1" applyAlignment="1">
      <alignment horizontal="center"/>
    </xf>
    <xf numFmtId="0" fontId="20" fillId="0" borderId="34" xfId="0" applyFont="1" applyBorder="1" applyAlignment="1">
      <alignment horizontal="left" vertical="center"/>
    </xf>
    <xf numFmtId="0" fontId="20" fillId="0" borderId="10" xfId="0" applyFont="1" applyBorder="1" applyAlignment="1">
      <alignment horizontal="left" vertical="center"/>
    </xf>
    <xf numFmtId="0" fontId="20" fillId="0" borderId="35" xfId="0" applyFont="1" applyBorder="1" applyAlignment="1">
      <alignment horizontal="left" vertical="center"/>
    </xf>
    <xf numFmtId="0" fontId="16" fillId="0" borderId="32" xfId="0" applyFont="1" applyBorder="1" applyAlignment="1">
      <alignment horizontal="center"/>
    </xf>
    <xf numFmtId="0" fontId="16" fillId="0" borderId="33" xfId="0" applyFont="1" applyBorder="1" applyAlignment="1">
      <alignment horizontal="center"/>
    </xf>
    <xf numFmtId="0" fontId="15" fillId="2" borderId="3" xfId="0" applyFont="1" applyFill="1" applyBorder="1" applyAlignment="1">
      <alignment horizontal="center"/>
    </xf>
    <xf numFmtId="0" fontId="15" fillId="2" borderId="24" xfId="0" applyFont="1" applyFill="1" applyBorder="1" applyAlignment="1">
      <alignment horizontal="center"/>
    </xf>
    <xf numFmtId="0" fontId="15" fillId="2" borderId="1" xfId="0" applyNumberFormat="1" applyFont="1" applyFill="1" applyBorder="1" applyAlignment="1">
      <alignment horizontal="center"/>
    </xf>
    <xf numFmtId="0" fontId="15" fillId="4" borderId="3" xfId="0" applyFont="1" applyFill="1" applyBorder="1" applyAlignment="1">
      <alignment horizontal="center"/>
    </xf>
    <xf numFmtId="0" fontId="15" fillId="4" borderId="24" xfId="0" applyFont="1" applyFill="1" applyBorder="1" applyAlignment="1">
      <alignment horizontal="center"/>
    </xf>
    <xf numFmtId="0" fontId="15" fillId="4" borderId="1" xfId="0" applyNumberFormat="1" applyFont="1" applyFill="1" applyBorder="1" applyAlignment="1">
      <alignment horizontal="center"/>
    </xf>
    <xf numFmtId="0" fontId="15" fillId="4" borderId="3" xfId="0" applyNumberFormat="1" applyFont="1" applyFill="1" applyBorder="1" applyAlignment="1">
      <alignment horizontal="center"/>
    </xf>
    <xf numFmtId="0" fontId="15" fillId="4" borderId="24" xfId="0" applyNumberFormat="1" applyFont="1" applyFill="1" applyBorder="1" applyAlignment="1">
      <alignment horizontal="center"/>
    </xf>
  </cellXfs>
  <cellStyles count="38">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Normal" xfId="0" builtinId="0"/>
    <cellStyle name="Normal 2" xfId="2"/>
    <cellStyle name="Normal 2 2" xfId="3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15</xdr:col>
      <xdr:colOff>0</xdr:colOff>
      <xdr:row>77</xdr:row>
      <xdr:rowOff>0</xdr:rowOff>
    </xdr:from>
    <xdr:ext cx="4546600" cy="3878036"/>
    <xdr:sp macro="" textlink="">
      <xdr:nvSpPr>
        <xdr:cNvPr id="3" name="2 CuadroTexto"/>
        <xdr:cNvSpPr txBox="1"/>
      </xdr:nvSpPr>
      <xdr:spPr>
        <a:xfrm>
          <a:off x="17145000" y="15570200"/>
          <a:ext cx="4546600" cy="387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ES" sz="800" b="1"/>
            <a:t>Comentarios</a:t>
          </a:r>
          <a:r>
            <a:rPr lang="es-ES" sz="800" b="1" baseline="0"/>
            <a:t> curso 2015-2016: </a:t>
          </a:r>
        </a:p>
        <a:p>
          <a:endParaRPr lang="es-ES" sz="800" baseline="0"/>
        </a:p>
        <a:p>
          <a:r>
            <a:rPr lang="es-ES" sz="800" baseline="0"/>
            <a:t>El  Grado en Biotecnología no participa en el programa de prácticas  al encontrarse en su segunda</a:t>
          </a:r>
        </a:p>
        <a:p>
          <a:r>
            <a:rPr lang="es-ES" sz="800" baseline="0"/>
            <a:t>anualidad</a:t>
          </a:r>
          <a:r>
            <a:rPr lang="es-ES" sz="800"/>
            <a:t> .</a:t>
          </a:r>
        </a:p>
        <a:p>
          <a:endParaRPr lang="es-ES" sz="800"/>
        </a:p>
        <a:p>
          <a:r>
            <a:rPr lang="es-ES" sz="800"/>
            <a:t>El número total de estudiantes que se ha utilizado para el cálculo del OBIN_PE_001  para el conjunto</a:t>
          </a:r>
        </a:p>
        <a:p>
          <a:r>
            <a:rPr lang="es-ES" sz="800"/>
            <a:t>de</a:t>
          </a:r>
          <a:r>
            <a:rPr lang="es-ES" sz="800" baseline="0"/>
            <a:t> toda la facultad es la suma del número de estudiantes de las titulaciones participantes en el </a:t>
          </a:r>
        </a:p>
        <a:p>
          <a:r>
            <a:rPr lang="es-ES" sz="800" baseline="0"/>
            <a:t>programa de prácticas externas durante el curso 2015-2016.</a:t>
          </a:r>
        </a:p>
        <a:p>
          <a:endParaRPr lang="es-ES" sz="800" baseline="0"/>
        </a:p>
        <a:p>
          <a:r>
            <a:rPr lang="es-ES" sz="800" baseline="0"/>
            <a:t>Se han calculado para el curso 2015-2016 los obines OBIN_PE_002 y OBIN_PE_003 no solo para la</a:t>
          </a:r>
        </a:p>
        <a:p>
          <a:r>
            <a:rPr lang="es-ES" sz="800" baseline="0"/>
            <a:t>totalidad de la facultad de ciencias sino también para cada una de las titulaciones.</a:t>
          </a:r>
        </a:p>
        <a:p>
          <a:endParaRPr lang="es-ES" sz="800" baseline="0"/>
        </a:p>
        <a:p>
          <a:r>
            <a:rPr lang="es-ES" sz="800" baseline="0"/>
            <a:t>En cuanto al OBIN_PE_003, representa un porcentaje de grupos en principio no comparables porque </a:t>
          </a:r>
        </a:p>
        <a:p>
          <a:r>
            <a:rPr lang="es-ES" sz="800" baseline="0"/>
            <a:t>marca el procentaje entre memorias entregadas y alumnos que realizan prácticas y hay que tener en </a:t>
          </a:r>
        </a:p>
        <a:p>
          <a:r>
            <a:rPr lang="es-ES" sz="800" baseline="0"/>
            <a:t>cuenta que las memorias entregadas pueden pertenecer a alumnos que realizan prácticas en el curso</a:t>
          </a:r>
        </a:p>
        <a:p>
          <a:r>
            <a:rPr lang="es-ES" sz="800" baseline="0"/>
            <a:t>2015-2016 o a alumnos que las realizaron en cursos anteriores. Se debe a que los estudiantes pueden</a:t>
          </a:r>
        </a:p>
        <a:p>
          <a:r>
            <a:rPr lang="es-ES" sz="800" baseline="0"/>
            <a:t>presentar las memorias hasta dos cursos  después de realizar las prácticas. Aunque este curso no sucede,</a:t>
          </a:r>
        </a:p>
        <a:p>
          <a:r>
            <a:rPr lang="es-ES" sz="800" baseline="0"/>
            <a:t>los valores del indicador pueden ser superiores al 100%, basta que haya más memorias entregadas que</a:t>
          </a:r>
        </a:p>
        <a:p>
          <a:r>
            <a:rPr lang="es-ES" sz="800" baseline="0"/>
            <a:t>estudiantes </a:t>
          </a:r>
          <a:r>
            <a:rPr lang="es-ES" sz="800" b="0" baseline="0"/>
            <a:t>de una titulación que realicen prácticas e incluso podría no poderse calcular si hubiese</a:t>
          </a:r>
        </a:p>
        <a:p>
          <a:r>
            <a:rPr lang="es-ES" sz="800" b="0" baseline="0"/>
            <a:t>memorias de una titulación pero ningun alumno realizase prácticas ese curso.</a:t>
          </a:r>
        </a:p>
        <a:p>
          <a:endParaRPr lang="es-ES" sz="800" b="0"/>
        </a:p>
        <a:p>
          <a:r>
            <a:rPr lang="es-ES" sz="800" b="0"/>
            <a:t>También con respecto al OBIN_PE_003. Se denomina tasa de estudiantes con memorias de prácticas</a:t>
          </a:r>
        </a:p>
        <a:p>
          <a:r>
            <a:rPr lang="es-ES" sz="800" b="0"/>
            <a:t>externas satisfactorias. La realidad actual es que el 100% de los estudiantes que presentan su memoria</a:t>
          </a:r>
        </a:p>
        <a:p>
          <a:r>
            <a:rPr lang="es-ES" sz="800" b="0"/>
            <a:t>a la Comisión</a:t>
          </a:r>
          <a:r>
            <a:rPr lang="es-ES" sz="800" b="0" baseline="0"/>
            <a:t> de Prácticas Externas obtienen una evaluación positiva ya que dicha memoria llega</a:t>
          </a:r>
        </a:p>
        <a:p>
          <a:r>
            <a:rPr lang="es-ES" sz="800" b="0" baseline="0"/>
            <a:t>avalada por los informes </a:t>
          </a:r>
          <a:r>
            <a:rPr lang="es-ES" sz="800" b="0"/>
            <a:t>de los tutores académico y profesional. </a:t>
          </a:r>
          <a:r>
            <a:rPr lang="es-ES" sz="800" b="1"/>
            <a:t>Sería necesario replantear el nombre</a:t>
          </a:r>
        </a:p>
        <a:p>
          <a:r>
            <a:rPr lang="es-ES" sz="800" b="1"/>
            <a:t>del indicador.</a:t>
          </a:r>
        </a:p>
        <a:p>
          <a:endParaRPr lang="es-ES" sz="800" b="0"/>
        </a:p>
        <a:p>
          <a:r>
            <a:rPr lang="es-ES" sz="800" b="0"/>
            <a:t>OBIN_PE_004 </a:t>
          </a:r>
          <a:r>
            <a:rPr lang="es-ES" sz="800" b="0" baseline="0"/>
            <a:t>Según los datos que obran en poder del Vicedecanato de estudiantes, 57 de los 110 posibles</a:t>
          </a:r>
        </a:p>
        <a:p>
          <a:r>
            <a:rPr lang="es-ES" sz="800" b="0" baseline="0"/>
            <a:t>profesores participantes tutorizaron prácticas externas en el curso 2015-2016.</a:t>
          </a:r>
          <a:endParaRPr lang="es-ES" sz="800" b="0"/>
        </a:p>
      </xdr:txBody>
    </xdr:sp>
    <xdr:clientData/>
  </xdr:oneCellAnchor>
  <xdr:oneCellAnchor>
    <xdr:from>
      <xdr:col>9</xdr:col>
      <xdr:colOff>774700</xdr:colOff>
      <xdr:row>78</xdr:row>
      <xdr:rowOff>12700</xdr:rowOff>
    </xdr:from>
    <xdr:ext cx="4546600" cy="3403600"/>
    <xdr:sp macro="" textlink="">
      <xdr:nvSpPr>
        <xdr:cNvPr id="4" name="1 CuadroTexto"/>
        <xdr:cNvSpPr txBox="1"/>
      </xdr:nvSpPr>
      <xdr:spPr>
        <a:xfrm>
          <a:off x="10807700" y="15621000"/>
          <a:ext cx="4546600" cy="340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ES" sz="800" b="1"/>
            <a:t>Comentarios</a:t>
          </a:r>
          <a:r>
            <a:rPr lang="es-ES" sz="800" b="1" baseline="0"/>
            <a:t> curso 2014-2015: </a:t>
          </a:r>
        </a:p>
        <a:p>
          <a:endParaRPr lang="es-ES" sz="800" baseline="0"/>
        </a:p>
        <a:p>
          <a:r>
            <a:rPr lang="es-ES" sz="800" baseline="0"/>
            <a:t>El  Grado en Biotecnología no participa en el programa de prácticas  al encontrarse en su primera</a:t>
          </a:r>
        </a:p>
        <a:p>
          <a:r>
            <a:rPr lang="es-ES" sz="800" baseline="0"/>
            <a:t>anualidad</a:t>
          </a:r>
          <a:r>
            <a:rPr lang="es-ES" sz="800"/>
            <a:t> .</a:t>
          </a:r>
        </a:p>
        <a:p>
          <a:endParaRPr lang="es-ES" sz="800"/>
        </a:p>
        <a:p>
          <a:r>
            <a:rPr lang="es-ES" sz="800"/>
            <a:t>El número total de estudiantes que se ha utilizado para el cálculo del OBIN_PE_001  para el conjunto</a:t>
          </a:r>
        </a:p>
        <a:p>
          <a:r>
            <a:rPr lang="es-ES" sz="800"/>
            <a:t>de</a:t>
          </a:r>
          <a:r>
            <a:rPr lang="es-ES" sz="800" baseline="0"/>
            <a:t> toda la facultad es la suma del número de estudiantes de las titulaciones  participantes en el </a:t>
          </a:r>
        </a:p>
        <a:p>
          <a:r>
            <a:rPr lang="es-ES" sz="800" baseline="0"/>
            <a:t>programa de prácticas externas.</a:t>
          </a:r>
        </a:p>
        <a:p>
          <a:endParaRPr lang="es-ES" sz="800" baseline="0"/>
        </a:p>
        <a:p>
          <a:r>
            <a:rPr lang="es-ES" sz="800" baseline="0"/>
            <a:t>Se han calculado para el curso 2014-2015 los obines OBIN_PE_002 y OBIN_PE_003 no solo para la</a:t>
          </a:r>
        </a:p>
        <a:p>
          <a:r>
            <a:rPr lang="es-ES" sz="800" baseline="0"/>
            <a:t>totalidad de la facultad de ciencias sino también para cada una de las titulaciones. Obsérvese  que </a:t>
          </a:r>
        </a:p>
        <a:p>
          <a:r>
            <a:rPr lang="es-ES" sz="800" baseline="0"/>
            <a:t>en algunos casos el porcentaje obtenido es mayor que 100 en el caso del OBIN_PE_003 (señalados</a:t>
          </a:r>
        </a:p>
        <a:p>
          <a:r>
            <a:rPr lang="es-ES" sz="800" baseline="0"/>
            <a:t>en rojo). En otros es imposible calcularlos ya que se presentaron memorias pero ningún alumno</a:t>
          </a:r>
        </a:p>
        <a:p>
          <a:r>
            <a:rPr lang="es-ES" sz="800" baseline="0"/>
            <a:t>de esa titulación solicitó realizar prácticas ese curso.  Se debe a que los estudiantes pueden presentar</a:t>
          </a:r>
        </a:p>
        <a:p>
          <a:r>
            <a:rPr lang="es-ES" sz="800" baseline="0"/>
            <a:t>las memorias hasta dos cursos  después de realizar las prácticas. Concretamente, en el curso</a:t>
          </a:r>
        </a:p>
        <a:p>
          <a:r>
            <a:rPr lang="es-ES" sz="800" baseline="0"/>
            <a:t>2014-2015 ha habido 103 memorias frente a 98 alumnos que han realizado prácticas. </a:t>
          </a:r>
          <a:r>
            <a:rPr lang="es-ES" sz="800" b="1" baseline="0"/>
            <a:t>Debería </a:t>
          </a:r>
        </a:p>
        <a:p>
          <a:r>
            <a:rPr lang="es-ES" sz="800" b="1" baseline="0"/>
            <a:t>plantearse si este indicador proporciona información de utilidad.</a:t>
          </a:r>
        </a:p>
        <a:p>
          <a:endParaRPr lang="es-ES" sz="800" b="1" baseline="0"/>
        </a:p>
        <a:p>
          <a:r>
            <a:rPr lang="es-ES" sz="800" b="0"/>
            <a:t>También con respecto al OBIN_PE_003. Se denomina tasa de estudiantes con memorias de prácticas</a:t>
          </a:r>
        </a:p>
        <a:p>
          <a:r>
            <a:rPr lang="es-ES" sz="800" b="0"/>
            <a:t>externas satisfactorias. La realidad actual es que el 100% de los estudiantes que presentan su memoria</a:t>
          </a:r>
        </a:p>
        <a:p>
          <a:r>
            <a:rPr lang="es-ES" sz="800" b="0"/>
            <a:t>a la Comisión</a:t>
          </a:r>
          <a:r>
            <a:rPr lang="es-ES" sz="800" b="0" baseline="0"/>
            <a:t> de Prácticas Externas obtienen una evaluación positiva ya que dicha memoria llega</a:t>
          </a:r>
        </a:p>
        <a:p>
          <a:r>
            <a:rPr lang="es-ES" sz="800" b="0" baseline="0"/>
            <a:t>avalada por los informes </a:t>
          </a:r>
          <a:r>
            <a:rPr lang="es-ES" sz="800" b="0"/>
            <a:t>de los tutores académico y profesional.</a:t>
          </a:r>
        </a:p>
        <a:p>
          <a:endParaRPr lang="es-ES" sz="800" b="0"/>
        </a:p>
        <a:p>
          <a:r>
            <a:rPr lang="es-ES" sz="800" b="0"/>
            <a:t>OBIN_PE_004: Se calcula por primera vez este curso,</a:t>
          </a:r>
          <a:r>
            <a:rPr lang="es-ES" sz="800" b="0" baseline="0"/>
            <a:t> tan solo para la totalidad de la facultad. Según los</a:t>
          </a:r>
        </a:p>
        <a:p>
          <a:r>
            <a:rPr lang="es-ES" sz="800" b="0" baseline="0"/>
            <a:t>datos que obran en poder del Vicedecanato de estudiantes, 50 de los 106 posibles profesores participantes</a:t>
          </a:r>
        </a:p>
        <a:p>
          <a:r>
            <a:rPr lang="es-ES" sz="800" b="0" baseline="0"/>
            <a:t>tutorizaron prácticas  externas en el curso 2014-2015.</a:t>
          </a:r>
          <a:endParaRPr lang="es-ES" sz="800" b="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B1:T48"/>
  <sheetViews>
    <sheetView tabSelected="1" zoomScale="150" zoomScaleNormal="150" zoomScalePageLayoutView="150" workbookViewId="0">
      <selection activeCell="L21" sqref="L21"/>
    </sheetView>
  </sheetViews>
  <sheetFormatPr baseColWidth="10" defaultRowHeight="14" x14ac:dyDescent="0"/>
  <cols>
    <col min="1" max="1" width="4.5" style="234" customWidth="1"/>
    <col min="2" max="11" width="10.83203125" style="234" customWidth="1"/>
    <col min="12" max="16384" width="10.83203125" style="234"/>
  </cols>
  <sheetData>
    <row r="1" spans="2:20" s="483" customFormat="1" ht="33" customHeight="1">
      <c r="C1" s="777" t="s">
        <v>909</v>
      </c>
      <c r="D1" s="778"/>
      <c r="E1" s="778"/>
      <c r="F1" s="778"/>
      <c r="G1" s="778"/>
      <c r="H1" s="778"/>
      <c r="I1" s="778"/>
      <c r="J1" s="778"/>
      <c r="K1" s="778"/>
      <c r="L1" s="778"/>
      <c r="M1" s="778"/>
      <c r="N1" s="778"/>
      <c r="O1" s="778"/>
      <c r="P1" s="778"/>
      <c r="Q1" s="778"/>
      <c r="R1" s="778"/>
      <c r="S1" s="778"/>
    </row>
    <row r="2" spans="2:20" ht="15" thickBot="1"/>
    <row r="3" spans="2:20" ht="18">
      <c r="C3" s="606" t="s">
        <v>375</v>
      </c>
      <c r="I3" s="787" t="s">
        <v>906</v>
      </c>
      <c r="J3" s="788"/>
      <c r="K3" s="788"/>
      <c r="L3" s="788"/>
      <c r="M3" s="789"/>
    </row>
    <row r="4" spans="2:20" ht="14" customHeight="1">
      <c r="I4" s="781" t="s">
        <v>907</v>
      </c>
      <c r="J4" s="782"/>
      <c r="K4" s="782"/>
      <c r="L4" s="782"/>
      <c r="M4" s="783"/>
    </row>
    <row r="5" spans="2:20" ht="15">
      <c r="B5"/>
      <c r="C5"/>
      <c r="I5" s="781"/>
      <c r="J5" s="782"/>
      <c r="K5" s="782"/>
      <c r="L5" s="782"/>
      <c r="M5" s="783"/>
    </row>
    <row r="6" spans="2:20" ht="16" thickBot="1">
      <c r="B6"/>
      <c r="C6" s="235" t="s">
        <v>760</v>
      </c>
      <c r="I6" s="784" t="s">
        <v>908</v>
      </c>
      <c r="J6" s="785"/>
      <c r="K6" s="785"/>
      <c r="L6" s="785"/>
      <c r="M6" s="786"/>
    </row>
    <row r="8" spans="2:20">
      <c r="C8" s="780" t="s">
        <v>376</v>
      </c>
      <c r="D8" s="780"/>
      <c r="E8" s="780"/>
      <c r="F8" s="780"/>
      <c r="G8" s="780"/>
      <c r="H8" s="780"/>
      <c r="I8" s="780"/>
      <c r="J8" s="780"/>
      <c r="L8" s="779" t="s">
        <v>377</v>
      </c>
      <c r="M8" s="779"/>
      <c r="N8" s="779"/>
      <c r="O8" s="779"/>
      <c r="P8" s="779"/>
      <c r="Q8" s="779"/>
      <c r="R8" s="779"/>
      <c r="S8" s="779"/>
      <c r="T8" s="605"/>
    </row>
    <row r="10" spans="2:20">
      <c r="C10" s="482" t="s">
        <v>378</v>
      </c>
      <c r="D10" s="474"/>
      <c r="E10" s="474"/>
      <c r="F10" s="474"/>
      <c r="G10" s="474"/>
      <c r="H10" s="474"/>
      <c r="I10" s="474"/>
      <c r="J10" s="474"/>
      <c r="L10" s="482" t="s">
        <v>378</v>
      </c>
      <c r="M10" s="474"/>
      <c r="N10" s="474"/>
      <c r="O10" s="474"/>
      <c r="P10" s="474"/>
      <c r="Q10" s="474"/>
      <c r="R10" s="474"/>
      <c r="S10" s="474"/>
      <c r="T10" s="474"/>
    </row>
    <row r="11" spans="2:20">
      <c r="C11" s="474"/>
      <c r="D11" s="474"/>
      <c r="E11" s="474"/>
      <c r="F11" s="474"/>
      <c r="G11" s="474"/>
      <c r="H11" s="474"/>
      <c r="I11" s="474"/>
      <c r="J11" s="474"/>
      <c r="L11" s="474"/>
      <c r="M11" s="474"/>
      <c r="N11" s="474"/>
      <c r="O11" s="474"/>
      <c r="P11" s="474"/>
      <c r="Q11" s="474"/>
      <c r="R11" s="474"/>
      <c r="S11" s="474"/>
      <c r="T11" s="474"/>
    </row>
    <row r="12" spans="2:20" ht="15">
      <c r="C12" s="481" t="s">
        <v>379</v>
      </c>
      <c r="D12" s="474"/>
      <c r="E12" s="474"/>
      <c r="F12" s="474"/>
      <c r="G12" s="474"/>
      <c r="H12" s="474"/>
      <c r="I12" s="474"/>
      <c r="J12" s="474"/>
      <c r="L12" s="592" t="s">
        <v>380</v>
      </c>
      <c r="M12" s="474"/>
      <c r="N12" s="474"/>
      <c r="O12" s="474"/>
      <c r="P12" s="474"/>
      <c r="Q12" s="474"/>
      <c r="R12" s="474"/>
      <c r="S12" s="474"/>
      <c r="T12" s="474"/>
    </row>
    <row r="13" spans="2:20" ht="15">
      <c r="C13" s="481" t="s">
        <v>381</v>
      </c>
      <c r="D13" s="474"/>
      <c r="E13" s="474"/>
      <c r="F13" s="474"/>
      <c r="G13" s="474"/>
      <c r="H13" s="474"/>
      <c r="I13" s="474"/>
      <c r="J13" s="474"/>
      <c r="L13" s="592" t="s">
        <v>382</v>
      </c>
      <c r="M13" s="474"/>
      <c r="N13" s="474"/>
      <c r="O13" s="474"/>
      <c r="P13" s="474"/>
      <c r="Q13" s="474"/>
      <c r="R13" s="474"/>
      <c r="S13" s="474"/>
      <c r="T13" s="474"/>
    </row>
    <row r="14" spans="2:20" ht="15">
      <c r="C14" s="481" t="s">
        <v>383</v>
      </c>
      <c r="D14" s="474"/>
      <c r="E14" s="474"/>
      <c r="F14" s="474"/>
      <c r="G14" s="474"/>
      <c r="H14" s="474"/>
      <c r="I14" s="474"/>
      <c r="J14" s="474"/>
      <c r="L14" s="592" t="s">
        <v>384</v>
      </c>
      <c r="M14" s="474"/>
      <c r="N14" s="474"/>
      <c r="O14" s="474"/>
      <c r="P14" s="474"/>
      <c r="Q14" s="474"/>
      <c r="R14" s="474"/>
      <c r="S14" s="474"/>
      <c r="T14" s="474"/>
    </row>
    <row r="15" spans="2:20">
      <c r="C15" s="481" t="s">
        <v>385</v>
      </c>
      <c r="D15" s="474"/>
      <c r="E15" s="474"/>
      <c r="F15" s="474"/>
      <c r="G15" s="474"/>
      <c r="H15" s="474"/>
      <c r="I15" s="474"/>
      <c r="J15" s="474"/>
      <c r="L15" s="474"/>
      <c r="M15" s="474"/>
      <c r="N15" s="474"/>
      <c r="O15" s="474"/>
      <c r="P15" s="474"/>
      <c r="Q15" s="474"/>
      <c r="R15" s="474"/>
      <c r="S15" s="474"/>
      <c r="T15" s="474"/>
    </row>
    <row r="18" spans="3:20">
      <c r="C18" s="477" t="s">
        <v>386</v>
      </c>
      <c r="D18" s="475"/>
      <c r="E18" s="475"/>
      <c r="F18" s="475"/>
      <c r="G18" s="475"/>
      <c r="H18" s="475"/>
      <c r="I18" s="475"/>
      <c r="J18" s="475"/>
      <c r="L18" s="477" t="s">
        <v>386</v>
      </c>
      <c r="M18" s="475"/>
      <c r="N18" s="475"/>
      <c r="O18" s="475"/>
      <c r="P18" s="475"/>
      <c r="Q18" s="475"/>
      <c r="R18" s="475"/>
      <c r="S18" s="475"/>
      <c r="T18" s="475"/>
    </row>
    <row r="19" spans="3:20">
      <c r="C19" s="475"/>
      <c r="D19" s="475"/>
      <c r="E19" s="475"/>
      <c r="F19" s="475"/>
      <c r="G19" s="475"/>
      <c r="H19" s="475"/>
      <c r="I19" s="475"/>
      <c r="J19" s="475"/>
      <c r="L19" s="475"/>
      <c r="M19" s="475"/>
      <c r="N19" s="475"/>
      <c r="O19" s="475"/>
      <c r="P19" s="475"/>
      <c r="Q19" s="475"/>
      <c r="R19" s="475"/>
      <c r="S19" s="475"/>
      <c r="T19" s="475"/>
    </row>
    <row r="20" spans="3:20">
      <c r="C20" s="476" t="s">
        <v>387</v>
      </c>
      <c r="D20" s="475"/>
      <c r="E20" s="475"/>
      <c r="F20" s="475"/>
      <c r="G20" s="475"/>
      <c r="H20" s="475"/>
      <c r="I20" s="475"/>
      <c r="J20" s="475"/>
      <c r="L20" s="476" t="s">
        <v>388</v>
      </c>
      <c r="M20" s="475"/>
      <c r="N20" s="475"/>
      <c r="O20" s="475"/>
      <c r="P20" s="475"/>
      <c r="Q20" s="475"/>
      <c r="R20" s="475"/>
      <c r="S20" s="475"/>
      <c r="T20" s="475"/>
    </row>
    <row r="21" spans="3:20">
      <c r="C21" s="476" t="s">
        <v>389</v>
      </c>
      <c r="D21" s="475"/>
      <c r="E21" s="475"/>
      <c r="F21" s="475"/>
      <c r="G21" s="475"/>
      <c r="H21" s="475"/>
      <c r="I21" s="475"/>
      <c r="J21" s="475"/>
      <c r="L21" s="476" t="s">
        <v>390</v>
      </c>
      <c r="M21" s="475"/>
      <c r="N21" s="475"/>
      <c r="O21" s="475"/>
      <c r="P21" s="475"/>
      <c r="Q21" s="475"/>
      <c r="R21" s="475"/>
      <c r="S21" s="475"/>
      <c r="T21" s="475"/>
    </row>
    <row r="22" spans="3:20">
      <c r="C22" s="476" t="s">
        <v>391</v>
      </c>
      <c r="D22" s="475"/>
      <c r="E22" s="475"/>
      <c r="F22" s="475"/>
      <c r="G22" s="475"/>
      <c r="H22" s="475"/>
      <c r="I22" s="475"/>
      <c r="J22" s="475"/>
      <c r="L22" s="476" t="s">
        <v>392</v>
      </c>
      <c r="M22" s="475"/>
      <c r="N22" s="475"/>
      <c r="O22" s="475"/>
      <c r="P22" s="475"/>
      <c r="Q22" s="475"/>
      <c r="R22" s="475"/>
      <c r="S22" s="475"/>
      <c r="T22" s="475"/>
    </row>
    <row r="23" spans="3:20" ht="15">
      <c r="C23" s="476" t="s">
        <v>393</v>
      </c>
      <c r="D23" s="475"/>
      <c r="E23" s="475"/>
      <c r="F23" s="475"/>
      <c r="G23" s="475"/>
      <c r="H23" s="475"/>
      <c r="I23" s="475"/>
      <c r="J23" s="475"/>
      <c r="L23" s="591" t="s">
        <v>394</v>
      </c>
      <c r="M23" s="475"/>
      <c r="N23" s="475"/>
      <c r="O23" s="475"/>
      <c r="P23" s="475"/>
      <c r="Q23" s="475"/>
      <c r="R23" s="475"/>
      <c r="S23" s="475"/>
      <c r="T23" s="475"/>
    </row>
    <row r="24" spans="3:20" ht="15">
      <c r="C24" s="476" t="s">
        <v>395</v>
      </c>
      <c r="D24" s="475"/>
      <c r="E24" s="475"/>
      <c r="F24" s="475"/>
      <c r="G24" s="475"/>
      <c r="H24" s="475"/>
      <c r="I24" s="475"/>
      <c r="J24" s="475"/>
      <c r="L24" s="591" t="s">
        <v>396</v>
      </c>
      <c r="M24" s="475"/>
      <c r="N24" s="475"/>
      <c r="O24" s="475"/>
      <c r="P24" s="475"/>
      <c r="Q24" s="475"/>
      <c r="R24" s="475"/>
      <c r="S24" s="475"/>
      <c r="T24" s="475"/>
    </row>
    <row r="25" spans="3:20" ht="15">
      <c r="C25" s="476" t="s">
        <v>397</v>
      </c>
      <c r="D25" s="475"/>
      <c r="E25" s="475"/>
      <c r="F25" s="475"/>
      <c r="G25" s="475"/>
      <c r="H25" s="475"/>
      <c r="I25" s="475"/>
      <c r="J25" s="475"/>
      <c r="L25" s="591" t="s">
        <v>398</v>
      </c>
      <c r="M25" s="475"/>
      <c r="N25" s="475"/>
      <c r="O25" s="475"/>
      <c r="P25" s="475"/>
      <c r="Q25" s="475"/>
      <c r="R25" s="475"/>
      <c r="S25" s="475"/>
      <c r="T25" s="475"/>
    </row>
    <row r="26" spans="3:20" ht="15">
      <c r="C26" s="476" t="s">
        <v>427</v>
      </c>
      <c r="D26" s="475"/>
      <c r="E26" s="475"/>
      <c r="F26" s="475"/>
      <c r="G26" s="475"/>
      <c r="H26" s="475"/>
      <c r="I26" s="475"/>
      <c r="J26" s="475"/>
      <c r="L26" s="591" t="s">
        <v>399</v>
      </c>
      <c r="M26" s="475"/>
      <c r="N26" s="475"/>
      <c r="O26" s="475"/>
      <c r="P26" s="475"/>
      <c r="Q26" s="475"/>
      <c r="R26" s="475"/>
      <c r="S26" s="475"/>
      <c r="T26" s="475"/>
    </row>
    <row r="27" spans="3:20">
      <c r="C27" s="475"/>
      <c r="D27" s="475"/>
      <c r="E27" s="475"/>
      <c r="F27" s="475"/>
      <c r="G27" s="475"/>
      <c r="H27" s="475"/>
      <c r="I27" s="475"/>
      <c r="J27" s="475"/>
      <c r="L27" s="476" t="s">
        <v>400</v>
      </c>
      <c r="M27" s="475"/>
      <c r="N27" s="475"/>
      <c r="O27" s="475"/>
      <c r="P27" s="475"/>
      <c r="Q27" s="475"/>
      <c r="R27" s="475"/>
      <c r="S27" s="475"/>
      <c r="T27" s="475"/>
    </row>
    <row r="28" spans="3:20">
      <c r="C28" s="475"/>
      <c r="D28" s="475"/>
      <c r="E28" s="475"/>
      <c r="F28" s="475"/>
      <c r="G28" s="475"/>
      <c r="H28" s="475"/>
      <c r="I28" s="475"/>
      <c r="J28" s="475"/>
      <c r="L28" s="494" t="s">
        <v>791</v>
      </c>
      <c r="M28" s="475"/>
      <c r="N28" s="475"/>
      <c r="O28" s="475"/>
      <c r="P28" s="475"/>
      <c r="Q28" s="475"/>
      <c r="R28" s="475"/>
      <c r="S28" s="475"/>
      <c r="T28" s="475"/>
    </row>
    <row r="29" spans="3:20">
      <c r="C29" s="475"/>
      <c r="D29" s="475"/>
      <c r="E29" s="475"/>
      <c r="F29" s="475"/>
      <c r="G29" s="475"/>
      <c r="H29" s="475"/>
      <c r="I29" s="475"/>
      <c r="J29" s="475"/>
      <c r="L29" s="494" t="s">
        <v>792</v>
      </c>
      <c r="M29" s="475"/>
      <c r="N29" s="475"/>
      <c r="O29" s="475"/>
      <c r="P29" s="475"/>
      <c r="Q29" s="475"/>
      <c r="R29" s="475"/>
      <c r="S29" s="475"/>
      <c r="T29" s="475"/>
    </row>
    <row r="30" spans="3:20">
      <c r="C30" s="475"/>
      <c r="D30" s="475"/>
      <c r="E30" s="475"/>
      <c r="F30" s="475"/>
      <c r="G30" s="475"/>
      <c r="H30" s="475"/>
      <c r="I30" s="475"/>
      <c r="J30" s="475"/>
      <c r="L30" s="494" t="s">
        <v>793</v>
      </c>
      <c r="M30" s="475"/>
      <c r="N30" s="475"/>
      <c r="O30" s="475"/>
      <c r="P30" s="475"/>
      <c r="Q30" s="475"/>
      <c r="R30" s="475"/>
      <c r="S30" s="475"/>
      <c r="T30" s="475"/>
    </row>
    <row r="31" spans="3:20">
      <c r="C31" s="475"/>
      <c r="D31" s="475"/>
      <c r="E31" s="475"/>
      <c r="F31" s="475"/>
      <c r="G31" s="475"/>
      <c r="H31" s="475"/>
      <c r="I31" s="475"/>
      <c r="J31" s="475"/>
      <c r="L31" s="494" t="s">
        <v>794</v>
      </c>
      <c r="M31" s="475"/>
      <c r="N31" s="475"/>
      <c r="O31" s="475"/>
      <c r="P31" s="475"/>
      <c r="Q31" s="475"/>
      <c r="R31" s="475"/>
      <c r="S31" s="475"/>
      <c r="T31" s="475"/>
    </row>
    <row r="34" spans="3:20">
      <c r="C34" s="479" t="s">
        <v>401</v>
      </c>
      <c r="D34" s="478"/>
      <c r="E34" s="478"/>
      <c r="F34" s="478"/>
      <c r="G34" s="478"/>
      <c r="H34" s="478"/>
      <c r="I34" s="478"/>
      <c r="J34" s="478"/>
      <c r="L34" s="479" t="s">
        <v>401</v>
      </c>
      <c r="M34" s="478"/>
      <c r="N34" s="478"/>
      <c r="O34" s="478"/>
      <c r="P34" s="478"/>
      <c r="Q34" s="478"/>
      <c r="R34" s="478"/>
      <c r="S34" s="478"/>
      <c r="T34" s="478"/>
    </row>
    <row r="35" spans="3:20">
      <c r="C35" s="478"/>
      <c r="D35" s="478"/>
      <c r="E35" s="478"/>
      <c r="F35" s="478"/>
      <c r="G35" s="478"/>
      <c r="H35" s="478"/>
      <c r="I35" s="478"/>
      <c r="J35" s="478"/>
      <c r="L35" s="478"/>
      <c r="M35" s="478"/>
      <c r="N35" s="478"/>
      <c r="O35" s="478"/>
      <c r="P35" s="478"/>
      <c r="Q35" s="478"/>
      <c r="R35" s="478"/>
      <c r="S35" s="478"/>
      <c r="T35" s="478"/>
    </row>
    <row r="36" spans="3:20" ht="15">
      <c r="C36" s="480" t="s">
        <v>402</v>
      </c>
      <c r="D36" s="478"/>
      <c r="E36" s="478"/>
      <c r="F36" s="478"/>
      <c r="G36" s="478"/>
      <c r="H36" s="478"/>
      <c r="I36" s="478"/>
      <c r="J36" s="478"/>
      <c r="L36" s="601" t="s">
        <v>403</v>
      </c>
      <c r="M36" s="478"/>
      <c r="N36" s="478"/>
      <c r="O36" s="478"/>
      <c r="P36" s="478"/>
      <c r="Q36" s="478"/>
      <c r="R36" s="478"/>
      <c r="S36" s="478"/>
      <c r="T36" s="478"/>
    </row>
    <row r="37" spans="3:20" ht="15">
      <c r="C37" s="480" t="s">
        <v>404</v>
      </c>
      <c r="D37" s="478"/>
      <c r="E37" s="478"/>
      <c r="F37" s="478"/>
      <c r="G37" s="478"/>
      <c r="H37" s="478"/>
      <c r="I37" s="478"/>
      <c r="J37" s="478"/>
      <c r="L37" s="601" t="s">
        <v>405</v>
      </c>
      <c r="M37" s="478"/>
      <c r="N37" s="478"/>
      <c r="O37" s="478"/>
      <c r="P37" s="478"/>
      <c r="Q37" s="478"/>
      <c r="R37" s="478"/>
      <c r="S37" s="478"/>
      <c r="T37" s="478"/>
    </row>
    <row r="38" spans="3:20">
      <c r="C38" s="480" t="s">
        <v>801</v>
      </c>
      <c r="D38" s="478"/>
      <c r="E38" s="478"/>
      <c r="F38" s="478"/>
      <c r="G38" s="478"/>
      <c r="H38" s="478"/>
      <c r="I38" s="478"/>
      <c r="J38" s="478"/>
      <c r="L38" s="480" t="s">
        <v>407</v>
      </c>
      <c r="M38" s="478"/>
      <c r="N38" s="478"/>
      <c r="O38" s="478"/>
      <c r="P38" s="478"/>
      <c r="Q38" s="478"/>
      <c r="R38" s="478"/>
      <c r="S38" s="478"/>
      <c r="T38" s="478"/>
    </row>
    <row r="39" spans="3:20">
      <c r="C39" s="480" t="s">
        <v>406</v>
      </c>
      <c r="D39" s="478"/>
      <c r="E39" s="478"/>
      <c r="F39" s="478"/>
      <c r="G39" s="478"/>
      <c r="H39" s="478"/>
      <c r="I39" s="478"/>
      <c r="J39" s="478"/>
      <c r="L39" s="480" t="s">
        <v>409</v>
      </c>
      <c r="M39" s="478"/>
      <c r="N39" s="478"/>
      <c r="O39" s="478"/>
      <c r="P39" s="478"/>
      <c r="Q39" s="478"/>
      <c r="R39" s="478"/>
      <c r="S39" s="478"/>
      <c r="T39" s="478"/>
    </row>
    <row r="40" spans="3:20">
      <c r="C40" s="480" t="s">
        <v>408</v>
      </c>
      <c r="D40" s="478"/>
      <c r="E40" s="478"/>
      <c r="F40" s="478"/>
      <c r="G40" s="478"/>
      <c r="H40" s="478"/>
      <c r="I40" s="478"/>
      <c r="J40" s="478"/>
      <c r="L40" s="480" t="s">
        <v>905</v>
      </c>
      <c r="M40" s="478"/>
      <c r="N40" s="478"/>
      <c r="O40" s="478"/>
      <c r="P40" s="478"/>
      <c r="Q40" s="478"/>
      <c r="R40" s="478"/>
      <c r="S40" s="478"/>
      <c r="T40" s="478"/>
    </row>
    <row r="41" spans="3:20">
      <c r="C41" s="480" t="s">
        <v>410</v>
      </c>
      <c r="D41" s="478"/>
      <c r="E41" s="478"/>
      <c r="F41" s="478"/>
      <c r="G41" s="478"/>
      <c r="H41" s="478"/>
      <c r="I41" s="478"/>
      <c r="J41" s="478"/>
      <c r="L41" s="480" t="s">
        <v>904</v>
      </c>
      <c r="M41" s="478"/>
      <c r="N41" s="478"/>
      <c r="O41" s="478"/>
      <c r="P41" s="478"/>
      <c r="Q41" s="478"/>
      <c r="R41" s="478"/>
      <c r="S41" s="478"/>
      <c r="T41" s="478"/>
    </row>
    <row r="42" spans="3:20">
      <c r="C42" s="478"/>
      <c r="D42" s="478"/>
      <c r="E42" s="478"/>
      <c r="F42" s="478"/>
      <c r="G42" s="478"/>
      <c r="H42" s="478"/>
      <c r="I42" s="478"/>
      <c r="J42" s="478"/>
      <c r="L42" s="480" t="s">
        <v>1041</v>
      </c>
      <c r="M42" s="478"/>
      <c r="N42" s="478"/>
      <c r="O42" s="478"/>
      <c r="P42" s="478"/>
      <c r="Q42" s="478"/>
      <c r="R42" s="478"/>
      <c r="S42" s="478"/>
      <c r="T42" s="478"/>
    </row>
    <row r="43" spans="3:20">
      <c r="C43" s="478"/>
      <c r="D43" s="478"/>
      <c r="E43" s="478"/>
      <c r="F43" s="478"/>
      <c r="G43" s="478"/>
      <c r="H43" s="478"/>
      <c r="I43" s="478"/>
      <c r="J43" s="478"/>
      <c r="L43" s="602" t="s">
        <v>797</v>
      </c>
      <c r="M43" s="478"/>
      <c r="N43" s="478"/>
      <c r="O43" s="478"/>
      <c r="P43" s="478"/>
      <c r="Q43" s="478"/>
      <c r="R43" s="478"/>
      <c r="S43" s="478"/>
      <c r="T43" s="478"/>
    </row>
    <row r="44" spans="3:20">
      <c r="C44" s="478"/>
      <c r="D44" s="478"/>
      <c r="E44" s="478"/>
      <c r="F44" s="478"/>
      <c r="G44" s="478"/>
      <c r="H44" s="478"/>
      <c r="I44" s="478"/>
      <c r="J44" s="478"/>
      <c r="L44" s="602" t="s">
        <v>798</v>
      </c>
      <c r="M44" s="478"/>
      <c r="N44" s="478"/>
      <c r="O44" s="478"/>
      <c r="P44" s="478"/>
      <c r="Q44" s="478"/>
      <c r="R44" s="478"/>
      <c r="S44" s="478"/>
      <c r="T44" s="478"/>
    </row>
    <row r="45" spans="3:20">
      <c r="C45" s="478"/>
      <c r="D45" s="478"/>
      <c r="E45" s="478"/>
      <c r="F45" s="478"/>
      <c r="G45" s="478"/>
      <c r="H45" s="478"/>
      <c r="I45" s="478"/>
      <c r="J45" s="478"/>
      <c r="L45" s="602" t="s">
        <v>799</v>
      </c>
      <c r="M45" s="478"/>
      <c r="N45" s="478"/>
      <c r="O45" s="478"/>
      <c r="P45" s="478"/>
      <c r="Q45" s="478"/>
      <c r="R45" s="478"/>
      <c r="S45" s="478"/>
      <c r="T45" s="478"/>
    </row>
    <row r="46" spans="3:20">
      <c r="C46" s="478"/>
      <c r="D46" s="478"/>
      <c r="E46" s="478"/>
      <c r="F46" s="478"/>
      <c r="G46" s="478"/>
      <c r="H46" s="478"/>
      <c r="I46" s="478"/>
      <c r="J46" s="478"/>
      <c r="L46" s="602" t="s">
        <v>800</v>
      </c>
      <c r="M46" s="478"/>
      <c r="N46" s="478"/>
      <c r="O46" s="478"/>
      <c r="P46" s="478"/>
      <c r="Q46" s="478"/>
      <c r="R46" s="478"/>
      <c r="S46" s="478"/>
      <c r="T46" s="478"/>
    </row>
    <row r="47" spans="3:20">
      <c r="C47" s="478"/>
      <c r="D47" s="478"/>
      <c r="E47" s="478"/>
      <c r="F47" s="478"/>
      <c r="G47" s="478"/>
      <c r="H47" s="478"/>
      <c r="I47" s="478"/>
      <c r="J47" s="478"/>
      <c r="L47" s="602" t="s">
        <v>795</v>
      </c>
      <c r="M47" s="478"/>
      <c r="N47" s="478"/>
      <c r="O47" s="478"/>
      <c r="P47" s="478"/>
      <c r="Q47" s="478"/>
      <c r="R47" s="478"/>
      <c r="S47" s="478"/>
      <c r="T47" s="478"/>
    </row>
    <row r="48" spans="3:20">
      <c r="C48" s="478"/>
      <c r="D48" s="478"/>
      <c r="E48" s="478"/>
      <c r="F48" s="478"/>
      <c r="G48" s="478"/>
      <c r="H48" s="478"/>
      <c r="I48" s="478"/>
      <c r="J48" s="478"/>
      <c r="L48" s="602" t="s">
        <v>796</v>
      </c>
      <c r="M48" s="478"/>
      <c r="N48" s="478"/>
      <c r="O48" s="478"/>
      <c r="P48" s="478"/>
      <c r="Q48" s="478"/>
      <c r="R48" s="478"/>
      <c r="S48" s="478"/>
      <c r="T48" s="478"/>
    </row>
  </sheetData>
  <sheetProtection password="D4A9" sheet="1" objects="1" scenarios="1"/>
  <mergeCells count="6">
    <mergeCell ref="C1:S1"/>
    <mergeCell ref="L8:S8"/>
    <mergeCell ref="C8:J8"/>
    <mergeCell ref="I4:M5"/>
    <mergeCell ref="I6:M6"/>
    <mergeCell ref="I3:M3"/>
  </mergeCells>
  <hyperlinks>
    <hyperlink ref="C12" location="OBIN_POC_001_a_003!A1" display="P_ES004_PPOC- Proceso de definición de políticas y objetivos de calidad"/>
    <hyperlink ref="C13" location="P_ES005_OBIN_PAR_001a_004!A1" display="P_ES005_PAR- Proceso de análisis de resultados"/>
    <hyperlink ref="C14" location="OBIN_PIT_001_002!A1" display="P_ES006_PPIT- Proceso de publicación de información sobre titulaciones"/>
    <hyperlink ref="C15" location="OBIN_PSIT_001_002!A1" display="PR_ES001_PSIT- Procedimiento de seguimiento interno de las titulaciones"/>
    <hyperlink ref="C20" location="OBIN_PCOE_001_a_007!A1" display="P_CL009_PCOE- Proceso de coordinación de las enseñanzas"/>
    <hyperlink ref="C21" location="OBIN_PAT_001_a_003!A1" display="P_CL010_POE- Proceso de orientación al estudiante"/>
    <hyperlink ref="C22" location="OBIN_PE_001_a_004!A1" display="P_CL011_PPE- Proceso de gestión de prácticas externas"/>
    <hyperlink ref="C23" location="OBIN_PRE_001_a_004!A1" display="P_CL012_ PRE- Proceso de reclamaciones a la evaluación"/>
    <hyperlink ref="C24" location="OBIN_TFT_001_a_006!A1" display="PR_CL002-PTFT_ Procedimiento de gestión de trabajos fin de titulación"/>
    <hyperlink ref="C25" location="OBIN_PRC_001_a_005!A1" display="PR_CL003_PRC- Procedimiento de reconocimiento de créditos"/>
    <hyperlink ref="C26" location="OBIN_HYC_001_a_005!A1" display="PR_CL004_PEHYC_ Procedimiento de elaboración y aprobacón de horarios de clase y calendarios de exámenes"/>
    <hyperlink ref="C36" location="P_SO005!A1" display="P_SO005_PRMSC- Proceso de gestión de los recursos materiales y servicios propios del Centro"/>
    <hyperlink ref="C37" location="P_ES005_OBIN_PAR_001a_004!A1" display="PR_SO005_PREMEC- Procedimiento de elaboración de memorias de calidad"/>
    <hyperlink ref="C38" location="OBIN_ESD_001_a_003!A1" display="PR_SO006-PRESAD- Procedimiento de encuentas de satisfacción docente - Centro"/>
    <hyperlink ref="C39" location="OBIN_ED_001_a_004!A1" display="PR_SO007-PEPDIC- Procedimiento de evaluación el PDI - Centro"/>
    <hyperlink ref="C40" location="OBIN_CDR_001_a_006!A1" display="PR_SO008-PCDR- Procedimiento de control de la documentación y registro del SGIC"/>
    <hyperlink ref="C41" location="OBIN_CCT_001_002!A1" display="PR_SO009-PCDR- Procedimiento de creación y renovación de las CCT"/>
    <hyperlink ref="L20" location="OBIN_PDAPF_001_a_005!A1" display="P_CL001_PDAPF- Proceso de diseño y aprobación de los programas formativos"/>
    <hyperlink ref="L21" location="'OBIN_DU_001_005 y 013_014'!A1" display="P_CL002_PCE- Proceso de captación de estudiantes"/>
    <hyperlink ref="L22" location="'OBIN_DU_007_a_009 y 016OBIN_MOV'!A1" display="P_CL003_PME- Proceso de movilidad de estudiantes"/>
    <hyperlink ref="L27" location="OBIN_SE001_a_003!A1" display="PR_CL001-PSE_ Procedimiento de suspensión de las enseñanzas"/>
    <hyperlink ref="L38" location="OBIN_QSF001_a_012!A1" display="P_SO004_PQSF- Proceso de gestión de quejas, sugerencias y felicitaciones"/>
    <hyperlink ref="L39" location="OBIN_IL_001_002!A1" display="PR_SO001_PRIL- Procedimiento de inserción laboral"/>
    <hyperlink ref="C6" location="'OBIN_RH-001_a_010'!A1" display="Recursos humanos"/>
    <hyperlink ref="L41" location="OBIN_RA_001_a_010!A1" display="PR_SO003_PROBIN- Procedimento deelaboración y publicación del Observatorio de Indicadores"/>
    <hyperlink ref="L40" location="OBIN_SU_001_a_006!A1" display="PR_SO002_PRESD- Procedimiento de encuestas de satisfacción docente"/>
    <hyperlink ref="L42" location="OBIN_SU_001_a_006!A1" display="PR_SO004_PRESTO- Procedimento de ncuestas de satisfacción con las titulaciones oficiales"/>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R61" sqref="R61"/>
    </sheetView>
  </sheetViews>
  <sheetFormatPr baseColWidth="10" defaultRowHeight="15" x14ac:dyDescent="0"/>
  <cols>
    <col min="2" max="2" width="57.5" bestFit="1" customWidth="1"/>
  </cols>
  <sheetData>
    <row r="1" spans="1:9">
      <c r="A1" s="235" t="s">
        <v>411</v>
      </c>
    </row>
    <row r="3" spans="1:9">
      <c r="A3" s="3" t="s">
        <v>372</v>
      </c>
    </row>
    <row r="4" spans="1:9">
      <c r="A4" t="s">
        <v>373</v>
      </c>
    </row>
    <row r="5" spans="1:9">
      <c r="A5" t="s">
        <v>374</v>
      </c>
    </row>
    <row r="11" spans="1:9" ht="16" thickBot="1">
      <c r="A11" s="328"/>
    </row>
    <row r="12" spans="1:9" ht="16" thickBot="1">
      <c r="A12" s="328"/>
      <c r="B12" s="328" t="s">
        <v>1130</v>
      </c>
      <c r="C12" s="349" t="s">
        <v>483</v>
      </c>
      <c r="D12" s="608" t="s">
        <v>484</v>
      </c>
      <c r="E12" s="349" t="s">
        <v>485</v>
      </c>
      <c r="F12" s="327" t="s">
        <v>486</v>
      </c>
      <c r="G12" s="327" t="s">
        <v>505</v>
      </c>
      <c r="H12" s="327" t="s">
        <v>587</v>
      </c>
      <c r="I12" s="327" t="s">
        <v>588</v>
      </c>
    </row>
    <row r="13" spans="1:9">
      <c r="A13" s="750" t="s">
        <v>1131</v>
      </c>
      <c r="B13" s="207"/>
      <c r="C13" s="751"/>
      <c r="D13" s="751"/>
      <c r="E13" s="752"/>
      <c r="F13" s="753"/>
      <c r="G13" s="753"/>
      <c r="H13" s="753"/>
      <c r="I13" s="753"/>
    </row>
    <row r="14" spans="1:9">
      <c r="A14" s="679" t="s">
        <v>1049</v>
      </c>
      <c r="B14" s="667" t="s">
        <v>50</v>
      </c>
      <c r="C14" s="754">
        <v>50</v>
      </c>
      <c r="D14" s="755" t="s">
        <v>451</v>
      </c>
      <c r="E14" s="368" t="s">
        <v>451</v>
      </c>
      <c r="F14" s="314" t="s">
        <v>451</v>
      </c>
      <c r="G14" s="314" t="s">
        <v>451</v>
      </c>
      <c r="H14" s="314" t="s">
        <v>451</v>
      </c>
      <c r="I14" s="314" t="s">
        <v>451</v>
      </c>
    </row>
    <row r="15" spans="1:9">
      <c r="A15" s="679" t="s">
        <v>1050</v>
      </c>
      <c r="B15" s="667" t="s">
        <v>476</v>
      </c>
      <c r="C15" s="756">
        <v>50</v>
      </c>
      <c r="D15" s="755" t="s">
        <v>451</v>
      </c>
      <c r="E15" s="368" t="s">
        <v>451</v>
      </c>
      <c r="F15" s="314" t="s">
        <v>451</v>
      </c>
      <c r="G15" s="314" t="s">
        <v>451</v>
      </c>
      <c r="H15" s="314" t="s">
        <v>451</v>
      </c>
      <c r="I15" s="314" t="s">
        <v>451</v>
      </c>
    </row>
    <row r="16" spans="1:9">
      <c r="A16" s="679" t="s">
        <v>1051</v>
      </c>
      <c r="B16" s="667" t="s">
        <v>55</v>
      </c>
      <c r="C16" s="756">
        <v>80</v>
      </c>
      <c r="D16" s="755" t="s">
        <v>451</v>
      </c>
      <c r="E16" s="368" t="s">
        <v>451</v>
      </c>
      <c r="F16" s="314" t="s">
        <v>451</v>
      </c>
      <c r="G16" s="314" t="s">
        <v>451</v>
      </c>
      <c r="H16" s="314" t="s">
        <v>451</v>
      </c>
      <c r="I16" s="314" t="s">
        <v>451</v>
      </c>
    </row>
    <row r="17" spans="1:9">
      <c r="A17" s="679" t="s">
        <v>1052</v>
      </c>
      <c r="B17" s="667" t="s">
        <v>56</v>
      </c>
      <c r="C17" s="756">
        <v>100</v>
      </c>
      <c r="D17" s="755" t="s">
        <v>451</v>
      </c>
      <c r="E17" s="368" t="s">
        <v>451</v>
      </c>
      <c r="F17" s="314" t="s">
        <v>451</v>
      </c>
      <c r="G17" s="314" t="s">
        <v>451</v>
      </c>
      <c r="H17" s="314" t="s">
        <v>451</v>
      </c>
      <c r="I17" s="314" t="s">
        <v>451</v>
      </c>
    </row>
    <row r="18" spans="1:9">
      <c r="A18" s="679" t="s">
        <v>1053</v>
      </c>
      <c r="B18" s="667" t="s">
        <v>57</v>
      </c>
      <c r="C18" s="756">
        <v>80</v>
      </c>
      <c r="D18" s="755" t="s">
        <v>451</v>
      </c>
      <c r="E18" s="368" t="s">
        <v>451</v>
      </c>
      <c r="F18" s="314" t="s">
        <v>451</v>
      </c>
      <c r="G18" s="314" t="s">
        <v>451</v>
      </c>
      <c r="H18" s="314" t="s">
        <v>451</v>
      </c>
      <c r="I18" s="314" t="s">
        <v>451</v>
      </c>
    </row>
    <row r="19" spans="1:9">
      <c r="A19" s="679" t="s">
        <v>1054</v>
      </c>
      <c r="B19" s="667" t="s">
        <v>58</v>
      </c>
      <c r="C19" s="756">
        <v>100</v>
      </c>
      <c r="D19" s="755" t="s">
        <v>451</v>
      </c>
      <c r="E19" s="368" t="s">
        <v>451</v>
      </c>
      <c r="F19" s="314" t="s">
        <v>451</v>
      </c>
      <c r="G19" s="314" t="s">
        <v>451</v>
      </c>
      <c r="H19" s="314" t="s">
        <v>451</v>
      </c>
      <c r="I19" s="314" t="s">
        <v>451</v>
      </c>
    </row>
    <row r="20" spans="1:9">
      <c r="A20" s="757" t="s">
        <v>1132</v>
      </c>
      <c r="B20" s="758"/>
      <c r="C20" s="759"/>
      <c r="D20" s="760"/>
      <c r="E20" s="761"/>
      <c r="F20" s="762"/>
      <c r="G20" s="762"/>
      <c r="H20" s="762"/>
      <c r="I20" s="762"/>
    </row>
    <row r="21" spans="1:9">
      <c r="A21" s="679" t="s">
        <v>1056</v>
      </c>
      <c r="B21" s="667" t="s">
        <v>592</v>
      </c>
      <c r="C21" s="756" t="s">
        <v>451</v>
      </c>
      <c r="D21" s="755" t="s">
        <v>451</v>
      </c>
      <c r="E21" s="368">
        <v>100</v>
      </c>
      <c r="F21" s="314">
        <v>90.909090909090907</v>
      </c>
      <c r="G21" s="314" t="s">
        <v>451</v>
      </c>
      <c r="H21" s="314" t="s">
        <v>451</v>
      </c>
      <c r="I21" s="314" t="s">
        <v>451</v>
      </c>
    </row>
    <row r="22" spans="1:9">
      <c r="A22" s="679" t="s">
        <v>1057</v>
      </c>
      <c r="B22" s="667" t="s">
        <v>487</v>
      </c>
      <c r="C22" s="756" t="s">
        <v>451</v>
      </c>
      <c r="D22" s="755">
        <v>50</v>
      </c>
      <c r="E22" s="368">
        <v>70</v>
      </c>
      <c r="F22" s="314" t="s">
        <v>451</v>
      </c>
      <c r="G22" s="314" t="s">
        <v>451</v>
      </c>
      <c r="H22" s="314" t="s">
        <v>451</v>
      </c>
      <c r="I22" s="314" t="s">
        <v>451</v>
      </c>
    </row>
    <row r="23" spans="1:9">
      <c r="A23" s="679" t="s">
        <v>1058</v>
      </c>
      <c r="B23" s="667" t="s">
        <v>489</v>
      </c>
      <c r="C23" s="756">
        <v>52.5</v>
      </c>
      <c r="D23" s="755">
        <v>54.6875</v>
      </c>
      <c r="E23" s="368">
        <v>57.599999999999994</v>
      </c>
      <c r="F23" s="314" t="s">
        <v>451</v>
      </c>
      <c r="G23" s="314" t="s">
        <v>451</v>
      </c>
      <c r="H23" s="314" t="s">
        <v>451</v>
      </c>
      <c r="I23" s="314" t="s">
        <v>451</v>
      </c>
    </row>
    <row r="24" spans="1:9" ht="16" thickBot="1">
      <c r="A24" s="679" t="s">
        <v>1059</v>
      </c>
      <c r="B24" s="667" t="s">
        <v>491</v>
      </c>
      <c r="C24" s="763">
        <v>70.588235294117652</v>
      </c>
      <c r="D24" s="764">
        <v>71.428571428571431</v>
      </c>
      <c r="E24" s="370">
        <v>90.91</v>
      </c>
      <c r="F24" s="324" t="s">
        <v>451</v>
      </c>
      <c r="G24" s="324" t="s">
        <v>451</v>
      </c>
      <c r="H24" s="324" t="s">
        <v>451</v>
      </c>
      <c r="I24" s="324" t="s">
        <v>451</v>
      </c>
    </row>
    <row r="25" spans="1:9">
      <c r="A25" s="688" t="s">
        <v>682</v>
      </c>
      <c r="B25" s="765"/>
      <c r="C25" s="766"/>
      <c r="D25" s="767"/>
      <c r="E25" s="721"/>
      <c r="F25" s="719"/>
      <c r="G25" s="719"/>
      <c r="H25" s="719"/>
      <c r="I25" s="719"/>
    </row>
    <row r="26" spans="1:9">
      <c r="A26" s="346" t="s">
        <v>1133</v>
      </c>
      <c r="B26" s="667" t="s">
        <v>1134</v>
      </c>
      <c r="C26" s="756">
        <v>50</v>
      </c>
      <c r="D26" s="755">
        <v>60</v>
      </c>
      <c r="E26" s="368">
        <v>50</v>
      </c>
      <c r="F26" s="314">
        <v>100</v>
      </c>
      <c r="G26" s="314">
        <v>100</v>
      </c>
      <c r="H26" s="314">
        <v>100</v>
      </c>
      <c r="I26" s="314">
        <v>66.7</v>
      </c>
    </row>
    <row r="27" spans="1:9">
      <c r="A27" s="346" t="s">
        <v>1135</v>
      </c>
      <c r="B27" s="667" t="s">
        <v>557</v>
      </c>
      <c r="C27" s="756">
        <v>70.370370370370367</v>
      </c>
      <c r="D27" s="755">
        <v>71.428571428571431</v>
      </c>
      <c r="E27" s="368">
        <v>80.95</v>
      </c>
      <c r="F27" s="314">
        <v>63.636363636363633</v>
      </c>
      <c r="G27" s="314">
        <v>60.869565217391305</v>
      </c>
      <c r="H27" s="314">
        <v>42.857142857142854</v>
      </c>
      <c r="I27" s="314">
        <v>87.5</v>
      </c>
    </row>
    <row r="28" spans="1:9">
      <c r="A28" s="346" t="s">
        <v>1136</v>
      </c>
      <c r="B28" s="667" t="s">
        <v>565</v>
      </c>
      <c r="C28" s="756">
        <v>64.285714285714292</v>
      </c>
      <c r="D28" s="755">
        <v>14.285714285714285</v>
      </c>
      <c r="E28" s="368">
        <v>30.769999999999996</v>
      </c>
      <c r="F28" s="314">
        <v>50</v>
      </c>
      <c r="G28" s="314">
        <v>26.666666666666668</v>
      </c>
      <c r="H28" s="314">
        <v>50</v>
      </c>
      <c r="I28" s="314">
        <v>50</v>
      </c>
    </row>
    <row r="29" spans="1:9">
      <c r="A29" s="346" t="s">
        <v>1137</v>
      </c>
      <c r="B29" s="667" t="s">
        <v>558</v>
      </c>
      <c r="C29" s="756">
        <v>33.333333333333329</v>
      </c>
      <c r="D29" s="755">
        <v>34.782608695652172</v>
      </c>
      <c r="E29" s="368">
        <v>43.18</v>
      </c>
      <c r="F29" s="314">
        <v>38.775510204081634</v>
      </c>
      <c r="G29" s="314">
        <v>36.363636363636367</v>
      </c>
      <c r="H29" s="314">
        <v>42.857142857142854</v>
      </c>
      <c r="I29" s="314">
        <v>45</v>
      </c>
    </row>
    <row r="30" spans="1:9">
      <c r="A30" s="346" t="s">
        <v>1138</v>
      </c>
      <c r="B30" s="667" t="s">
        <v>563</v>
      </c>
      <c r="C30" s="756">
        <v>28.571428571428569</v>
      </c>
      <c r="D30" s="755">
        <v>44.444444444444443</v>
      </c>
      <c r="E30" s="368">
        <v>50</v>
      </c>
      <c r="F30" s="314">
        <v>0</v>
      </c>
      <c r="G30" s="314">
        <v>66.666666666666671</v>
      </c>
      <c r="H30" s="314">
        <v>66.666666666666671</v>
      </c>
      <c r="I30" s="314">
        <v>100</v>
      </c>
    </row>
    <row r="31" spans="1:9">
      <c r="A31" s="346" t="s">
        <v>1139</v>
      </c>
      <c r="B31" s="667" t="s">
        <v>564</v>
      </c>
      <c r="C31" s="756">
        <v>87.5</v>
      </c>
      <c r="D31" s="755">
        <v>75</v>
      </c>
      <c r="E31" s="368">
        <v>80</v>
      </c>
      <c r="F31" s="314">
        <v>85.714285714285708</v>
      </c>
      <c r="G31" s="314">
        <v>16.666666666666668</v>
      </c>
      <c r="H31" s="314">
        <v>91.666666666666671</v>
      </c>
      <c r="I31" s="314">
        <v>100</v>
      </c>
    </row>
    <row r="32" spans="1:9" ht="16" thickBot="1">
      <c r="A32" s="346" t="s">
        <v>1140</v>
      </c>
      <c r="B32" s="667" t="s">
        <v>561</v>
      </c>
      <c r="C32" s="763">
        <v>42.857142857142854</v>
      </c>
      <c r="D32" s="764">
        <v>38.888888888888893</v>
      </c>
      <c r="E32" s="370">
        <v>36</v>
      </c>
      <c r="F32" s="324">
        <v>36.363636363636367</v>
      </c>
      <c r="G32" s="324">
        <v>50</v>
      </c>
      <c r="H32" s="324">
        <v>22.222222222222221</v>
      </c>
      <c r="I32" s="324">
        <v>70</v>
      </c>
    </row>
    <row r="33" spans="1:9" ht="16" thickBot="1">
      <c r="A33" s="425" t="s">
        <v>691</v>
      </c>
      <c r="B33" s="768"/>
      <c r="C33" s="769">
        <v>63.442211794490611</v>
      </c>
      <c r="D33" s="770">
        <v>61.197107764847544</v>
      </c>
      <c r="E33" s="707">
        <v>59.948775510204079</v>
      </c>
      <c r="F33" s="429">
        <v>58.146022055094264</v>
      </c>
      <c r="G33" s="429">
        <v>57.772373268347167</v>
      </c>
      <c r="H33" s="429">
        <v>63.55857407983985</v>
      </c>
      <c r="I33" s="429">
        <v>71.197297297297297</v>
      </c>
    </row>
    <row r="34" spans="1:9">
      <c r="B34" s="318" t="s">
        <v>1141</v>
      </c>
    </row>
    <row r="35" spans="1:9">
      <c r="B35" s="319"/>
    </row>
    <row r="36" spans="1:9">
      <c r="B36" s="319"/>
    </row>
    <row r="37" spans="1:9" ht="16" thickBot="1">
      <c r="B37" s="328" t="s">
        <v>1142</v>
      </c>
    </row>
    <row r="38" spans="1:9" ht="16" thickBot="1">
      <c r="C38" s="342" t="s">
        <v>483</v>
      </c>
      <c r="D38" s="608" t="s">
        <v>484</v>
      </c>
      <c r="E38" s="349" t="s">
        <v>485</v>
      </c>
      <c r="F38" s="327" t="s">
        <v>486</v>
      </c>
      <c r="G38" s="327" t="s">
        <v>505</v>
      </c>
      <c r="H38" s="327" t="s">
        <v>588</v>
      </c>
    </row>
    <row r="39" spans="1:9">
      <c r="A39" s="207" t="s">
        <v>1131</v>
      </c>
      <c r="B39" s="207"/>
      <c r="C39" s="751"/>
      <c r="D39" s="751"/>
      <c r="E39" s="752"/>
      <c r="F39" s="753"/>
      <c r="G39" s="753"/>
      <c r="H39" s="753"/>
    </row>
    <row r="40" spans="1:9">
      <c r="A40" s="679" t="s">
        <v>1049</v>
      </c>
      <c r="B40" s="667" t="s">
        <v>50</v>
      </c>
      <c r="C40" s="756">
        <v>50</v>
      </c>
      <c r="D40" s="755" t="s">
        <v>451</v>
      </c>
      <c r="E40" s="368" t="s">
        <v>451</v>
      </c>
      <c r="F40" s="314" t="s">
        <v>451</v>
      </c>
      <c r="G40" s="314" t="s">
        <v>451</v>
      </c>
      <c r="H40" s="314" t="s">
        <v>451</v>
      </c>
    </row>
    <row r="41" spans="1:9">
      <c r="A41" s="679" t="s">
        <v>1050</v>
      </c>
      <c r="B41" s="667" t="s">
        <v>476</v>
      </c>
      <c r="C41" s="756">
        <v>75</v>
      </c>
      <c r="D41" s="755" t="s">
        <v>451</v>
      </c>
      <c r="E41" s="368" t="s">
        <v>451</v>
      </c>
      <c r="F41" s="314" t="s">
        <v>451</v>
      </c>
      <c r="G41" s="314" t="s">
        <v>451</v>
      </c>
      <c r="H41" s="314" t="s">
        <v>451</v>
      </c>
    </row>
    <row r="42" spans="1:9">
      <c r="A42" s="679" t="s">
        <v>1051</v>
      </c>
      <c r="B42" s="667" t="s">
        <v>55</v>
      </c>
      <c r="C42" s="756">
        <v>80</v>
      </c>
      <c r="D42" s="755" t="s">
        <v>451</v>
      </c>
      <c r="E42" s="368" t="s">
        <v>451</v>
      </c>
      <c r="F42" s="314" t="s">
        <v>451</v>
      </c>
      <c r="G42" s="314" t="s">
        <v>451</v>
      </c>
      <c r="H42" s="314" t="s">
        <v>451</v>
      </c>
    </row>
    <row r="43" spans="1:9">
      <c r="A43" s="679" t="s">
        <v>1052</v>
      </c>
      <c r="B43" s="667" t="s">
        <v>56</v>
      </c>
      <c r="C43" s="756">
        <v>100</v>
      </c>
      <c r="D43" s="755" t="s">
        <v>451</v>
      </c>
      <c r="E43" s="368" t="s">
        <v>451</v>
      </c>
      <c r="F43" s="314" t="s">
        <v>451</v>
      </c>
      <c r="G43" s="314" t="s">
        <v>451</v>
      </c>
      <c r="H43" s="314" t="s">
        <v>451</v>
      </c>
    </row>
    <row r="44" spans="1:9">
      <c r="A44" s="679" t="s">
        <v>1053</v>
      </c>
      <c r="B44" s="667" t="s">
        <v>57</v>
      </c>
      <c r="C44" s="756">
        <v>80</v>
      </c>
      <c r="D44" s="755" t="s">
        <v>451</v>
      </c>
      <c r="E44" s="368" t="s">
        <v>451</v>
      </c>
      <c r="F44" s="314" t="s">
        <v>451</v>
      </c>
      <c r="G44" s="314" t="s">
        <v>451</v>
      </c>
      <c r="H44" s="314" t="s">
        <v>451</v>
      </c>
    </row>
    <row r="45" spans="1:9">
      <c r="A45" s="679" t="s">
        <v>1054</v>
      </c>
      <c r="B45" s="667" t="s">
        <v>58</v>
      </c>
      <c r="C45" s="756">
        <v>100</v>
      </c>
      <c r="D45" s="755" t="s">
        <v>451</v>
      </c>
      <c r="E45" s="368" t="s">
        <v>451</v>
      </c>
      <c r="F45" s="314" t="s">
        <v>451</v>
      </c>
      <c r="G45" s="314" t="s">
        <v>451</v>
      </c>
      <c r="H45" s="314" t="s">
        <v>451</v>
      </c>
    </row>
    <row r="46" spans="1:9">
      <c r="A46" s="771" t="s">
        <v>1132</v>
      </c>
      <c r="B46" s="207"/>
      <c r="C46" s="772"/>
      <c r="D46" s="773"/>
      <c r="E46" s="773"/>
      <c r="F46" s="773"/>
      <c r="G46" s="773"/>
      <c r="H46" s="774"/>
    </row>
    <row r="47" spans="1:9">
      <c r="A47" s="679" t="s">
        <v>1056</v>
      </c>
      <c r="B47" s="667" t="s">
        <v>592</v>
      </c>
      <c r="C47" s="756" t="s">
        <v>451</v>
      </c>
      <c r="D47" s="755" t="s">
        <v>451</v>
      </c>
      <c r="E47" s="368">
        <v>100</v>
      </c>
      <c r="F47" s="314">
        <v>100</v>
      </c>
      <c r="G47" s="314" t="s">
        <v>451</v>
      </c>
      <c r="H47" s="314" t="s">
        <v>451</v>
      </c>
    </row>
    <row r="48" spans="1:9">
      <c r="A48" s="679" t="s">
        <v>1057</v>
      </c>
      <c r="B48" s="667" t="s">
        <v>487</v>
      </c>
      <c r="C48" s="756" t="s">
        <v>451</v>
      </c>
      <c r="D48" s="755">
        <v>75</v>
      </c>
      <c r="E48" s="368">
        <v>80</v>
      </c>
      <c r="F48" s="314" t="s">
        <v>451</v>
      </c>
      <c r="G48" s="314" t="s">
        <v>451</v>
      </c>
      <c r="H48" s="314" t="s">
        <v>451</v>
      </c>
    </row>
    <row r="49" spans="1:8">
      <c r="A49" s="679" t="s">
        <v>1058</v>
      </c>
      <c r="B49" s="667" t="s">
        <v>489</v>
      </c>
      <c r="C49" s="756">
        <v>82.5</v>
      </c>
      <c r="D49" s="755">
        <v>83.59375</v>
      </c>
      <c r="E49" s="368">
        <v>79.2</v>
      </c>
      <c r="F49" s="314" t="s">
        <v>451</v>
      </c>
      <c r="G49" s="314" t="s">
        <v>451</v>
      </c>
      <c r="H49" s="314" t="s">
        <v>451</v>
      </c>
    </row>
    <row r="50" spans="1:8" ht="16" thickBot="1">
      <c r="A50" s="679" t="s">
        <v>1059</v>
      </c>
      <c r="B50" s="667" t="s">
        <v>491</v>
      </c>
      <c r="C50" s="756">
        <v>88.235294117647058</v>
      </c>
      <c r="D50" s="755">
        <v>100</v>
      </c>
      <c r="E50" s="368">
        <v>100</v>
      </c>
      <c r="F50" s="314" t="s">
        <v>451</v>
      </c>
      <c r="G50" s="314" t="s">
        <v>451</v>
      </c>
      <c r="H50" s="314" t="s">
        <v>451</v>
      </c>
    </row>
    <row r="51" spans="1:8">
      <c r="A51" s="688" t="s">
        <v>682</v>
      </c>
      <c r="B51" s="765"/>
      <c r="C51" s="751"/>
      <c r="D51" s="767"/>
      <c r="E51" s="721"/>
      <c r="F51" s="719"/>
      <c r="G51" s="719"/>
      <c r="H51" s="719"/>
    </row>
    <row r="52" spans="1:8">
      <c r="A52" s="775" t="s">
        <v>1133</v>
      </c>
      <c r="B52" s="667" t="s">
        <v>1134</v>
      </c>
      <c r="C52" s="756">
        <v>100</v>
      </c>
      <c r="D52" s="755">
        <v>100</v>
      </c>
      <c r="E52" s="368">
        <v>50</v>
      </c>
      <c r="F52" s="314">
        <v>100</v>
      </c>
      <c r="G52" s="314">
        <v>100</v>
      </c>
      <c r="H52" s="314">
        <v>100</v>
      </c>
    </row>
    <row r="53" spans="1:8">
      <c r="A53" s="775" t="s">
        <v>1135</v>
      </c>
      <c r="B53" s="667" t="s">
        <v>557</v>
      </c>
      <c r="C53" s="756">
        <v>92.592592592592595</v>
      </c>
      <c r="D53" s="755">
        <v>78.571428571428569</v>
      </c>
      <c r="E53" s="368">
        <v>95.240000000000009</v>
      </c>
      <c r="F53" s="314">
        <v>81.818181818181813</v>
      </c>
      <c r="G53" s="314">
        <v>82.608695652173907</v>
      </c>
      <c r="H53" s="314">
        <v>100</v>
      </c>
    </row>
    <row r="54" spans="1:8">
      <c r="A54" s="775" t="s">
        <v>1136</v>
      </c>
      <c r="B54" s="667" t="s">
        <v>565</v>
      </c>
      <c r="C54" s="756">
        <v>78.571428571428569</v>
      </c>
      <c r="D54" s="755">
        <v>42.857142857142854</v>
      </c>
      <c r="E54" s="368">
        <v>75</v>
      </c>
      <c r="F54" s="314">
        <v>81.25</v>
      </c>
      <c r="G54" s="314">
        <v>60</v>
      </c>
      <c r="H54" s="314">
        <v>62.5</v>
      </c>
    </row>
    <row r="55" spans="1:8">
      <c r="A55" s="775" t="s">
        <v>1137</v>
      </c>
      <c r="B55" s="667" t="s">
        <v>558</v>
      </c>
      <c r="C55" s="756">
        <v>83.333333333333343</v>
      </c>
      <c r="D55" s="755">
        <v>91.304347826086953</v>
      </c>
      <c r="E55" s="368">
        <v>75</v>
      </c>
      <c r="F55" s="314">
        <v>71.428571428571431</v>
      </c>
      <c r="G55" s="314">
        <v>59.090909090909093</v>
      </c>
      <c r="H55" s="314">
        <v>90</v>
      </c>
    </row>
    <row r="56" spans="1:8">
      <c r="A56" s="775" t="s">
        <v>1138</v>
      </c>
      <c r="B56" s="667" t="s">
        <v>563</v>
      </c>
      <c r="C56" s="756">
        <v>28.571428571428569</v>
      </c>
      <c r="D56" s="755">
        <v>55.555555555555557</v>
      </c>
      <c r="E56" s="368">
        <v>75</v>
      </c>
      <c r="F56" s="314">
        <v>100</v>
      </c>
      <c r="G56" s="314">
        <v>77.777777777777771</v>
      </c>
      <c r="H56" s="314">
        <v>100</v>
      </c>
    </row>
    <row r="57" spans="1:8">
      <c r="A57" s="775" t="s">
        <v>1139</v>
      </c>
      <c r="B57" s="667" t="s">
        <v>564</v>
      </c>
      <c r="C57" s="756">
        <v>87.5</v>
      </c>
      <c r="D57" s="755">
        <v>75</v>
      </c>
      <c r="E57" s="368">
        <v>80</v>
      </c>
      <c r="F57" s="314">
        <v>85.714285714285708</v>
      </c>
      <c r="G57" s="314">
        <v>41.666666666666664</v>
      </c>
      <c r="H57" s="314">
        <v>100</v>
      </c>
    </row>
    <row r="58" spans="1:8" ht="16" thickBot="1">
      <c r="A58" s="775" t="s">
        <v>1140</v>
      </c>
      <c r="B58" s="667" t="s">
        <v>561</v>
      </c>
      <c r="C58" s="763">
        <v>85.714285714285708</v>
      </c>
      <c r="D58" s="764">
        <v>83.333333333333343</v>
      </c>
      <c r="E58" s="370">
        <v>68</v>
      </c>
      <c r="F58" s="324">
        <v>77.272727272727266</v>
      </c>
      <c r="G58" s="324">
        <v>85.714285714285708</v>
      </c>
      <c r="H58" s="324">
        <v>90</v>
      </c>
    </row>
    <row r="59" spans="1:8" ht="16" thickBot="1">
      <c r="A59" s="425" t="s">
        <v>691</v>
      </c>
      <c r="B59" s="673"/>
      <c r="C59" s="776">
        <v>85.786973399802264</v>
      </c>
      <c r="D59" s="770">
        <v>83.918912744854808</v>
      </c>
      <c r="E59" s="707">
        <v>79.401122448979592</v>
      </c>
      <c r="F59" s="429">
        <v>83.556544627556917</v>
      </c>
      <c r="G59" s="429">
        <v>83.103505425623709</v>
      </c>
      <c r="H59" s="429">
        <v>89.652702702702712</v>
      </c>
    </row>
    <row r="60" spans="1:8">
      <c r="B60" s="318" t="s">
        <v>1141</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150" zoomScaleNormal="150" zoomScalePageLayoutView="150" workbookViewId="0"/>
  </sheetViews>
  <sheetFormatPr baseColWidth="10" defaultRowHeight="15" x14ac:dyDescent="0"/>
  <cols>
    <col min="2" max="2" width="12" bestFit="1" customWidth="1"/>
  </cols>
  <sheetData>
    <row r="1" spans="1:4">
      <c r="A1" s="235" t="s">
        <v>411</v>
      </c>
    </row>
    <row r="5" spans="1:4">
      <c r="A5" s="3" t="s">
        <v>175</v>
      </c>
    </row>
    <row r="6" spans="1:4">
      <c r="A6" t="s">
        <v>833</v>
      </c>
    </row>
    <row r="7" spans="1:4">
      <c r="A7" t="s">
        <v>834</v>
      </c>
    </row>
    <row r="8" spans="1:4">
      <c r="A8" t="s">
        <v>835</v>
      </c>
    </row>
    <row r="13" spans="1:4" ht="30">
      <c r="C13" s="101" t="s">
        <v>66</v>
      </c>
      <c r="D13" s="13" t="s">
        <v>179</v>
      </c>
    </row>
    <row r="14" spans="1:4">
      <c r="B14" s="124" t="s">
        <v>176</v>
      </c>
      <c r="C14" s="125" t="s">
        <v>180</v>
      </c>
      <c r="D14" s="125" t="s">
        <v>180</v>
      </c>
    </row>
    <row r="15" spans="1:4">
      <c r="B15" s="124" t="s">
        <v>177</v>
      </c>
      <c r="C15" s="125" t="s">
        <v>180</v>
      </c>
      <c r="D15" s="125" t="s">
        <v>180</v>
      </c>
    </row>
    <row r="16" spans="1:4">
      <c r="B16" s="124" t="s">
        <v>178</v>
      </c>
      <c r="C16" s="125" t="s">
        <v>180</v>
      </c>
      <c r="D16" s="125" t="s">
        <v>180</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150" zoomScaleNormal="150" zoomScalePageLayoutView="150" workbookViewId="0">
      <selection activeCell="I41" sqref="I41"/>
    </sheetView>
  </sheetViews>
  <sheetFormatPr baseColWidth="10" defaultRowHeight="15" x14ac:dyDescent="0"/>
  <cols>
    <col min="1" max="1" width="25.5" customWidth="1"/>
    <col min="2" max="2" width="20.33203125" customWidth="1"/>
    <col min="3" max="3" width="16.6640625" customWidth="1"/>
    <col min="4" max="5" width="15" customWidth="1"/>
    <col min="6" max="7" width="17.1640625" customWidth="1"/>
    <col min="8" max="8" width="9" customWidth="1"/>
    <col min="10" max="10" width="31.83203125" customWidth="1"/>
  </cols>
  <sheetData>
    <row r="1" spans="1:12" ht="16" thickBot="1"/>
    <row r="2" spans="1:12" ht="41" customHeight="1" thickBot="1">
      <c r="A2" s="838" t="s">
        <v>764</v>
      </c>
      <c r="B2" s="839"/>
      <c r="C2" s="839"/>
      <c r="D2" s="839"/>
      <c r="E2" s="839"/>
      <c r="F2" s="839"/>
      <c r="G2" s="839"/>
      <c r="H2" s="839"/>
      <c r="J2" s="832" t="s">
        <v>775</v>
      </c>
      <c r="K2" s="833"/>
      <c r="L2" s="834"/>
    </row>
    <row r="3" spans="1:12" ht="16" thickBot="1">
      <c r="A3" s="439"/>
      <c r="B3" s="840" t="s">
        <v>765</v>
      </c>
      <c r="C3" s="840" t="s">
        <v>766</v>
      </c>
      <c r="D3" s="842" t="s">
        <v>767</v>
      </c>
      <c r="E3" s="842" t="s">
        <v>768</v>
      </c>
      <c r="F3" s="840" t="s">
        <v>769</v>
      </c>
      <c r="G3" s="840" t="s">
        <v>770</v>
      </c>
      <c r="H3" s="840" t="s">
        <v>771</v>
      </c>
      <c r="J3" s="464" t="s">
        <v>776</v>
      </c>
      <c r="K3" s="465" t="s">
        <v>755</v>
      </c>
      <c r="L3" s="465" t="s">
        <v>785</v>
      </c>
    </row>
    <row r="4" spans="1:12" ht="27" thickBot="1">
      <c r="A4" s="604" t="s">
        <v>155</v>
      </c>
      <c r="B4" s="841"/>
      <c r="C4" s="841"/>
      <c r="D4" s="843"/>
      <c r="E4" s="843"/>
      <c r="F4" s="841"/>
      <c r="G4" s="841"/>
      <c r="H4" s="841"/>
      <c r="J4" s="466" t="s">
        <v>786</v>
      </c>
      <c r="K4" s="467">
        <v>30</v>
      </c>
      <c r="L4" s="467">
        <v>80</v>
      </c>
    </row>
    <row r="5" spans="1:12" ht="27" thickBot="1">
      <c r="A5" s="439"/>
      <c r="B5" s="841"/>
      <c r="C5" s="841"/>
      <c r="D5" s="843"/>
      <c r="E5" s="844"/>
      <c r="F5" s="841"/>
      <c r="G5" s="841"/>
      <c r="H5" s="841"/>
      <c r="J5" s="466" t="s">
        <v>779</v>
      </c>
      <c r="K5" s="467">
        <v>51</v>
      </c>
      <c r="L5" s="467">
        <v>12</v>
      </c>
    </row>
    <row r="6" spans="1:12" ht="16" thickBot="1">
      <c r="A6" s="440" t="s">
        <v>772</v>
      </c>
      <c r="B6" s="441">
        <v>34</v>
      </c>
      <c r="C6" s="441">
        <v>21</v>
      </c>
      <c r="D6" s="441">
        <v>4</v>
      </c>
      <c r="E6" s="441">
        <f>SUM(C6:D6)</f>
        <v>25</v>
      </c>
      <c r="F6" s="442">
        <f>SUM(C6*100/B6)</f>
        <v>61.764705882352942</v>
      </c>
      <c r="G6" s="442">
        <f>SUM(D6*100/B6)</f>
        <v>11.764705882352942</v>
      </c>
      <c r="H6" s="458">
        <f>SUM(E6*100/B6)</f>
        <v>73.529411764705884</v>
      </c>
      <c r="J6" s="466" t="s">
        <v>780</v>
      </c>
      <c r="K6" s="467">
        <v>7</v>
      </c>
      <c r="L6" s="467">
        <v>0</v>
      </c>
    </row>
    <row r="7" spans="1:12" ht="27" thickBot="1">
      <c r="A7" s="440" t="s">
        <v>1</v>
      </c>
      <c r="B7" s="441">
        <v>30</v>
      </c>
      <c r="C7" s="441">
        <v>11</v>
      </c>
      <c r="D7" s="441">
        <v>5</v>
      </c>
      <c r="E7" s="441">
        <f t="shared" ref="E7:E16" si="0">SUM(C7:D7)</f>
        <v>16</v>
      </c>
      <c r="F7" s="442">
        <f t="shared" ref="F7:F17" si="1">SUM(C7*100/B7)</f>
        <v>36.666666666666664</v>
      </c>
      <c r="G7" s="442">
        <f t="shared" ref="G7:G17" si="2">SUM(D7*100/B7)</f>
        <v>16.666666666666668</v>
      </c>
      <c r="H7" s="458">
        <f t="shared" ref="H7:H16" si="3">SUM(E7*100/B7)</f>
        <v>53.333333333333336</v>
      </c>
      <c r="J7" s="466" t="s">
        <v>781</v>
      </c>
      <c r="K7" s="467">
        <v>33</v>
      </c>
      <c r="L7" s="467">
        <v>27</v>
      </c>
    </row>
    <row r="8" spans="1:12" ht="20" customHeight="1" thickBot="1">
      <c r="A8" s="440" t="s">
        <v>2</v>
      </c>
      <c r="B8" s="441">
        <v>10</v>
      </c>
      <c r="C8" s="441">
        <v>6</v>
      </c>
      <c r="D8" s="441">
        <v>2</v>
      </c>
      <c r="E8" s="441">
        <f t="shared" si="0"/>
        <v>8</v>
      </c>
      <c r="F8" s="459">
        <f t="shared" si="1"/>
        <v>60</v>
      </c>
      <c r="G8" s="442">
        <f t="shared" si="2"/>
        <v>20</v>
      </c>
      <c r="H8" s="459">
        <f t="shared" si="3"/>
        <v>80</v>
      </c>
      <c r="J8" s="835" t="s">
        <v>787</v>
      </c>
      <c r="K8" s="836"/>
      <c r="L8" s="837"/>
    </row>
    <row r="9" spans="1:12">
      <c r="A9" s="440" t="s">
        <v>7</v>
      </c>
      <c r="B9" s="441">
        <v>5</v>
      </c>
      <c r="C9" s="441">
        <v>4</v>
      </c>
      <c r="D9" s="441">
        <v>0</v>
      </c>
      <c r="E9" s="441">
        <f t="shared" si="0"/>
        <v>4</v>
      </c>
      <c r="F9" s="459">
        <f t="shared" si="1"/>
        <v>80</v>
      </c>
      <c r="G9" s="442">
        <f t="shared" si="2"/>
        <v>0</v>
      </c>
      <c r="H9" s="459">
        <f t="shared" si="3"/>
        <v>80</v>
      </c>
    </row>
    <row r="10" spans="1:12">
      <c r="A10" s="440" t="s">
        <v>9</v>
      </c>
      <c r="B10" s="441">
        <v>4</v>
      </c>
      <c r="C10" s="441">
        <v>2</v>
      </c>
      <c r="D10" s="441">
        <v>1</v>
      </c>
      <c r="E10" s="441">
        <f t="shared" si="0"/>
        <v>3</v>
      </c>
      <c r="F10" s="442">
        <f t="shared" si="1"/>
        <v>50</v>
      </c>
      <c r="G10" s="442">
        <f t="shared" si="2"/>
        <v>25</v>
      </c>
      <c r="H10" s="458">
        <f t="shared" si="3"/>
        <v>75</v>
      </c>
    </row>
    <row r="11" spans="1:12">
      <c r="A11" s="440" t="s">
        <v>3</v>
      </c>
      <c r="B11" s="441">
        <v>5</v>
      </c>
      <c r="C11" s="441">
        <v>5</v>
      </c>
      <c r="D11" s="441">
        <v>0</v>
      </c>
      <c r="E11" s="441">
        <f t="shared" si="0"/>
        <v>5</v>
      </c>
      <c r="F11" s="442">
        <f t="shared" si="1"/>
        <v>100</v>
      </c>
      <c r="G11" s="442">
        <f t="shared" si="2"/>
        <v>0</v>
      </c>
      <c r="H11" s="442">
        <f t="shared" si="3"/>
        <v>100</v>
      </c>
    </row>
    <row r="12" spans="1:12">
      <c r="A12" s="440" t="s">
        <v>438</v>
      </c>
      <c r="B12" s="441">
        <v>12</v>
      </c>
      <c r="C12" s="441">
        <v>7</v>
      </c>
      <c r="D12" s="441">
        <v>0</v>
      </c>
      <c r="E12" s="441">
        <f t="shared" si="0"/>
        <v>7</v>
      </c>
      <c r="F12" s="442">
        <f t="shared" si="1"/>
        <v>58.333333333333336</v>
      </c>
      <c r="G12" s="442">
        <f t="shared" si="2"/>
        <v>0</v>
      </c>
      <c r="H12" s="458">
        <f t="shared" si="3"/>
        <v>58.333333333333336</v>
      </c>
    </row>
    <row r="13" spans="1:12">
      <c r="A13" s="440" t="s">
        <v>4</v>
      </c>
      <c r="B13" s="441">
        <v>8</v>
      </c>
      <c r="C13" s="441">
        <v>6</v>
      </c>
      <c r="D13" s="441">
        <v>0</v>
      </c>
      <c r="E13" s="441">
        <f t="shared" si="0"/>
        <v>6</v>
      </c>
      <c r="F13" s="442">
        <f t="shared" si="1"/>
        <v>75</v>
      </c>
      <c r="G13" s="442">
        <f t="shared" si="2"/>
        <v>0</v>
      </c>
      <c r="H13" s="458">
        <f t="shared" si="3"/>
        <v>75</v>
      </c>
    </row>
    <row r="14" spans="1:12">
      <c r="A14" s="440" t="s">
        <v>5</v>
      </c>
      <c r="B14" s="441">
        <v>6</v>
      </c>
      <c r="C14" s="441">
        <v>0</v>
      </c>
      <c r="D14" s="441">
        <v>4</v>
      </c>
      <c r="E14" s="441">
        <f t="shared" si="0"/>
        <v>4</v>
      </c>
      <c r="F14" s="442">
        <f t="shared" si="1"/>
        <v>0</v>
      </c>
      <c r="G14" s="442">
        <f t="shared" si="2"/>
        <v>66.666666666666671</v>
      </c>
      <c r="H14" s="459">
        <f t="shared" si="3"/>
        <v>66.666666666666671</v>
      </c>
    </row>
    <row r="15" spans="1:12" ht="24">
      <c r="A15" s="443" t="s">
        <v>773</v>
      </c>
      <c r="B15" s="441">
        <v>1</v>
      </c>
      <c r="C15" s="441">
        <v>0</v>
      </c>
      <c r="D15" s="441">
        <v>1</v>
      </c>
      <c r="E15" s="441">
        <f t="shared" si="0"/>
        <v>1</v>
      </c>
      <c r="F15" s="442">
        <f t="shared" si="1"/>
        <v>0</v>
      </c>
      <c r="G15" s="442">
        <f t="shared" si="2"/>
        <v>100</v>
      </c>
      <c r="H15" s="442">
        <f t="shared" si="3"/>
        <v>100</v>
      </c>
    </row>
    <row r="16" spans="1:12">
      <c r="A16" s="440" t="s">
        <v>774</v>
      </c>
      <c r="B16" s="441">
        <v>7</v>
      </c>
      <c r="C16" s="441">
        <v>4</v>
      </c>
      <c r="D16" s="441">
        <v>0</v>
      </c>
      <c r="E16" s="441">
        <f t="shared" si="0"/>
        <v>4</v>
      </c>
      <c r="F16" s="442">
        <f t="shared" si="1"/>
        <v>57.142857142857146</v>
      </c>
      <c r="G16" s="442">
        <f t="shared" si="2"/>
        <v>0</v>
      </c>
      <c r="H16" s="458">
        <f t="shared" si="3"/>
        <v>57.142857142857146</v>
      </c>
    </row>
    <row r="17" spans="1:8" ht="23" customHeight="1">
      <c r="A17" s="444" t="s">
        <v>136</v>
      </c>
      <c r="B17" s="445">
        <f>SUM(B6:B16)</f>
        <v>122</v>
      </c>
      <c r="C17" s="445">
        <f t="shared" ref="C17:E17" si="4">SUM(C6:C16)</f>
        <v>66</v>
      </c>
      <c r="D17" s="445">
        <f t="shared" si="4"/>
        <v>17</v>
      </c>
      <c r="E17" s="445">
        <f t="shared" si="4"/>
        <v>83</v>
      </c>
      <c r="F17" s="446">
        <f t="shared" si="1"/>
        <v>54.098360655737707</v>
      </c>
      <c r="G17" s="446">
        <f t="shared" si="2"/>
        <v>13.934426229508198</v>
      </c>
      <c r="H17" s="446">
        <f>SUM(E17*100/B17)</f>
        <v>68.032786885245898</v>
      </c>
    </row>
    <row r="19" spans="1:8" hidden="1"/>
    <row r="20" spans="1:8" hidden="1">
      <c r="A20" s="60"/>
    </row>
    <row r="21" spans="1:8" ht="16" hidden="1" customHeight="1">
      <c r="A21" s="845" t="s">
        <v>775</v>
      </c>
      <c r="B21" s="846"/>
      <c r="C21" s="846"/>
      <c r="D21" s="846"/>
      <c r="E21" s="846"/>
      <c r="F21" s="846"/>
    </row>
    <row r="22" spans="1:8" hidden="1">
      <c r="A22" s="447" t="s">
        <v>776</v>
      </c>
      <c r="B22" s="448" t="s">
        <v>180</v>
      </c>
      <c r="C22" s="448" t="s">
        <v>777</v>
      </c>
      <c r="D22" s="448" t="s">
        <v>245</v>
      </c>
      <c r="E22" s="452" t="s">
        <v>763</v>
      </c>
      <c r="F22" s="454" t="s">
        <v>783</v>
      </c>
    </row>
    <row r="23" spans="1:8" ht="26" hidden="1">
      <c r="A23" s="449" t="s">
        <v>778</v>
      </c>
      <c r="B23" s="450">
        <v>5</v>
      </c>
      <c r="C23" s="450">
        <v>1</v>
      </c>
      <c r="D23" s="450">
        <v>24</v>
      </c>
      <c r="E23" s="453">
        <f>SUM(B23:D23)</f>
        <v>30</v>
      </c>
      <c r="F23" s="26">
        <f>SUM(D23*100/E23)</f>
        <v>80</v>
      </c>
    </row>
    <row r="24" spans="1:8" hidden="1">
      <c r="A24" s="848" t="s">
        <v>779</v>
      </c>
      <c r="B24" s="849">
        <v>41</v>
      </c>
      <c r="C24" s="849">
        <v>4</v>
      </c>
      <c r="D24" s="849">
        <v>6</v>
      </c>
      <c r="E24" s="850">
        <f>SUM(B24:D26)</f>
        <v>51</v>
      </c>
      <c r="F24" s="847">
        <f t="shared" ref="F24:F28" si="5">SUM(D24*100/E24)</f>
        <v>11.764705882352942</v>
      </c>
    </row>
    <row r="25" spans="1:8" hidden="1">
      <c r="A25" s="848"/>
      <c r="B25" s="849"/>
      <c r="C25" s="849"/>
      <c r="D25" s="849"/>
      <c r="E25" s="851"/>
      <c r="F25" s="847"/>
    </row>
    <row r="26" spans="1:8" hidden="1">
      <c r="A26" s="848"/>
      <c r="B26" s="849"/>
      <c r="C26" s="849"/>
      <c r="D26" s="849"/>
      <c r="E26" s="852"/>
      <c r="F26" s="847"/>
    </row>
    <row r="27" spans="1:8" ht="26" hidden="1">
      <c r="A27" s="449" t="s">
        <v>780</v>
      </c>
      <c r="B27" s="450">
        <v>6</v>
      </c>
      <c r="C27" s="450">
        <v>1</v>
      </c>
      <c r="D27" s="450">
        <v>0</v>
      </c>
      <c r="E27" s="453">
        <f t="shared" ref="E27:E29" si="6">SUM(B27:D27)</f>
        <v>7</v>
      </c>
      <c r="F27" s="26">
        <f t="shared" si="5"/>
        <v>0</v>
      </c>
    </row>
    <row r="28" spans="1:8" ht="26" hidden="1">
      <c r="A28" s="449" t="s">
        <v>781</v>
      </c>
      <c r="B28" s="450">
        <v>16</v>
      </c>
      <c r="C28" s="450">
        <v>8</v>
      </c>
      <c r="D28" s="450">
        <v>9</v>
      </c>
      <c r="E28" s="453">
        <f t="shared" si="6"/>
        <v>33</v>
      </c>
      <c r="F28" s="455">
        <f t="shared" si="5"/>
        <v>27.272727272727273</v>
      </c>
    </row>
    <row r="29" spans="1:8" hidden="1">
      <c r="A29" s="449" t="s">
        <v>782</v>
      </c>
      <c r="B29" s="450">
        <v>0</v>
      </c>
      <c r="C29" s="450">
        <v>0</v>
      </c>
      <c r="D29" s="450">
        <v>0</v>
      </c>
      <c r="E29" s="453">
        <f t="shared" si="6"/>
        <v>0</v>
      </c>
      <c r="F29" s="26">
        <v>0</v>
      </c>
    </row>
    <row r="30" spans="1:8" hidden="1">
      <c r="B30" s="438">
        <f>SUM(B23:B29)</f>
        <v>68</v>
      </c>
      <c r="C30" s="438">
        <f t="shared" ref="C30:E30" si="7">SUM(C23:C29)</f>
        <v>14</v>
      </c>
      <c r="D30" s="438">
        <f t="shared" si="7"/>
        <v>39</v>
      </c>
      <c r="E30" s="451">
        <f t="shared" si="7"/>
        <v>121</v>
      </c>
      <c r="F30" s="451"/>
    </row>
    <row r="31" spans="1:8" hidden="1">
      <c r="C31" s="438">
        <f>SUM(B30:C30)</f>
        <v>82</v>
      </c>
      <c r="D31" s="438">
        <f>SUM(B30:D30)</f>
        <v>121</v>
      </c>
    </row>
    <row r="32" spans="1:8" ht="16" thickBot="1">
      <c r="A32" s="838" t="s">
        <v>903</v>
      </c>
      <c r="B32" s="839"/>
      <c r="C32" s="839"/>
      <c r="D32" s="839"/>
      <c r="E32" s="839"/>
      <c r="F32" s="839"/>
      <c r="G32" s="839"/>
      <c r="H32" s="839"/>
    </row>
    <row r="33" spans="1:8" ht="15" customHeight="1">
      <c r="A33" s="456"/>
      <c r="B33" s="840" t="s">
        <v>765</v>
      </c>
      <c r="C33" s="840" t="s">
        <v>766</v>
      </c>
      <c r="D33" s="842" t="s">
        <v>767</v>
      </c>
      <c r="E33" s="842" t="s">
        <v>768</v>
      </c>
      <c r="F33" s="840" t="s">
        <v>769</v>
      </c>
      <c r="G33" s="840" t="s">
        <v>770</v>
      </c>
      <c r="H33" s="840" t="s">
        <v>771</v>
      </c>
    </row>
    <row r="34" spans="1:8">
      <c r="A34" s="603" t="s">
        <v>154</v>
      </c>
      <c r="B34" s="841"/>
      <c r="C34" s="841"/>
      <c r="D34" s="843"/>
      <c r="E34" s="843"/>
      <c r="F34" s="841"/>
      <c r="G34" s="841"/>
      <c r="H34" s="841"/>
    </row>
    <row r="35" spans="1:8">
      <c r="A35" s="457"/>
      <c r="B35" s="841"/>
      <c r="C35" s="841"/>
      <c r="D35" s="843"/>
      <c r="E35" s="843"/>
      <c r="F35" s="841"/>
      <c r="G35" s="841"/>
      <c r="H35" s="841"/>
    </row>
    <row r="36" spans="1:8">
      <c r="A36" s="440" t="s">
        <v>772</v>
      </c>
      <c r="B36" s="441">
        <v>30</v>
      </c>
      <c r="C36" s="441">
        <v>13</v>
      </c>
      <c r="D36" s="441">
        <v>10</v>
      </c>
      <c r="E36" s="441" t="s">
        <v>902</v>
      </c>
      <c r="F36" s="442">
        <f>SUM(C36*100/B36)</f>
        <v>43.333333333333336</v>
      </c>
      <c r="G36" s="442">
        <f>SUM(D36*100/B36)</f>
        <v>33.333333333333336</v>
      </c>
      <c r="H36" s="442" t="e">
        <f>SUM(E36*100/B36)</f>
        <v>#VALUE!</v>
      </c>
    </row>
    <row r="37" spans="1:8">
      <c r="A37" s="440" t="s">
        <v>1</v>
      </c>
      <c r="B37" s="441">
        <v>9</v>
      </c>
      <c r="C37" s="441">
        <v>3</v>
      </c>
      <c r="D37" s="441">
        <v>5</v>
      </c>
      <c r="E37" s="441">
        <f t="shared" ref="E37:E46" si="8">SUM(C37:D37)</f>
        <v>8</v>
      </c>
      <c r="F37" s="442">
        <f t="shared" ref="F37:F46" si="9">SUM(C37*100/B37)</f>
        <v>33.333333333333336</v>
      </c>
      <c r="G37" s="442">
        <f t="shared" ref="G37:G46" si="10">SUM(D37*100/B37)</f>
        <v>55.555555555555557</v>
      </c>
      <c r="H37" s="442">
        <f t="shared" ref="H37:H46" si="11">SUM(E37*100/B37)</f>
        <v>88.888888888888886</v>
      </c>
    </row>
    <row r="38" spans="1:8">
      <c r="A38" s="440" t="s">
        <v>2</v>
      </c>
      <c r="B38" s="441">
        <v>9</v>
      </c>
      <c r="C38" s="441">
        <v>3</v>
      </c>
      <c r="D38" s="441">
        <v>2</v>
      </c>
      <c r="E38" s="441">
        <f t="shared" si="8"/>
        <v>5</v>
      </c>
      <c r="F38" s="442">
        <f t="shared" si="9"/>
        <v>33.333333333333336</v>
      </c>
      <c r="G38" s="442">
        <f t="shared" si="10"/>
        <v>22.222222222222221</v>
      </c>
      <c r="H38" s="460">
        <f t="shared" si="11"/>
        <v>55.555555555555557</v>
      </c>
    </row>
    <row r="39" spans="1:8">
      <c r="A39" s="440" t="s">
        <v>7</v>
      </c>
      <c r="B39" s="441">
        <v>6</v>
      </c>
      <c r="C39" s="441">
        <v>1</v>
      </c>
      <c r="D39" s="441">
        <v>1</v>
      </c>
      <c r="E39" s="441">
        <f t="shared" si="8"/>
        <v>2</v>
      </c>
      <c r="F39" s="442">
        <f t="shared" si="9"/>
        <v>16.666666666666668</v>
      </c>
      <c r="G39" s="442">
        <f t="shared" si="10"/>
        <v>16.666666666666668</v>
      </c>
      <c r="H39" s="442">
        <f t="shared" si="11"/>
        <v>33.333333333333336</v>
      </c>
    </row>
    <row r="40" spans="1:8">
      <c r="A40" s="440" t="s">
        <v>9</v>
      </c>
      <c r="B40" s="441">
        <v>5</v>
      </c>
      <c r="C40" s="441">
        <v>1</v>
      </c>
      <c r="D40" s="441">
        <v>3</v>
      </c>
      <c r="E40" s="441">
        <f t="shared" si="8"/>
        <v>4</v>
      </c>
      <c r="F40" s="442">
        <f t="shared" si="9"/>
        <v>20</v>
      </c>
      <c r="G40" s="442">
        <f t="shared" si="10"/>
        <v>60</v>
      </c>
      <c r="H40" s="442">
        <f t="shared" si="11"/>
        <v>80</v>
      </c>
    </row>
    <row r="41" spans="1:8">
      <c r="A41" s="440" t="s">
        <v>3</v>
      </c>
      <c r="B41" s="441">
        <v>2</v>
      </c>
      <c r="C41" s="441">
        <v>1</v>
      </c>
      <c r="D41" s="441">
        <v>1</v>
      </c>
      <c r="E41" s="441">
        <f t="shared" si="8"/>
        <v>2</v>
      </c>
      <c r="F41" s="442">
        <f t="shared" si="9"/>
        <v>50</v>
      </c>
      <c r="G41" s="442">
        <f t="shared" si="10"/>
        <v>50</v>
      </c>
      <c r="H41" s="442">
        <f t="shared" si="11"/>
        <v>100</v>
      </c>
    </row>
    <row r="42" spans="1:8">
      <c r="A42" s="440" t="s">
        <v>438</v>
      </c>
      <c r="B42" s="441">
        <v>9</v>
      </c>
      <c r="C42" s="441">
        <v>2</v>
      </c>
      <c r="D42" s="441">
        <v>6</v>
      </c>
      <c r="E42" s="441">
        <f t="shared" si="8"/>
        <v>8</v>
      </c>
      <c r="F42" s="442">
        <f t="shared" si="9"/>
        <v>22.222222222222221</v>
      </c>
      <c r="G42" s="442">
        <f t="shared" si="10"/>
        <v>66.666666666666671</v>
      </c>
      <c r="H42" s="442">
        <f t="shared" si="11"/>
        <v>88.888888888888886</v>
      </c>
    </row>
    <row r="43" spans="1:8">
      <c r="A43" s="440" t="s">
        <v>4</v>
      </c>
      <c r="B43" s="441">
        <v>7</v>
      </c>
      <c r="C43" s="441">
        <v>5</v>
      </c>
      <c r="D43" s="441">
        <v>1</v>
      </c>
      <c r="E43" s="441">
        <f t="shared" si="8"/>
        <v>6</v>
      </c>
      <c r="F43" s="442">
        <f t="shared" si="9"/>
        <v>71.428571428571431</v>
      </c>
      <c r="G43" s="442">
        <f t="shared" si="10"/>
        <v>14.285714285714286</v>
      </c>
      <c r="H43" s="442">
        <f t="shared" si="11"/>
        <v>85.714285714285708</v>
      </c>
    </row>
    <row r="44" spans="1:8">
      <c r="A44" s="440" t="s">
        <v>5</v>
      </c>
      <c r="B44" s="441">
        <v>7</v>
      </c>
      <c r="C44" s="441">
        <v>2</v>
      </c>
      <c r="D44" s="441">
        <v>2</v>
      </c>
      <c r="E44" s="441">
        <f t="shared" si="8"/>
        <v>4</v>
      </c>
      <c r="F44" s="442">
        <f t="shared" si="9"/>
        <v>28.571428571428573</v>
      </c>
      <c r="G44" s="442">
        <f t="shared" si="10"/>
        <v>28.571428571428573</v>
      </c>
      <c r="H44" s="442">
        <f t="shared" si="11"/>
        <v>57.142857142857146</v>
      </c>
    </row>
    <row r="45" spans="1:8">
      <c r="A45" s="440" t="s">
        <v>784</v>
      </c>
      <c r="B45" s="441">
        <v>3</v>
      </c>
      <c r="C45" s="441">
        <v>0</v>
      </c>
      <c r="D45" s="441">
        <v>1</v>
      </c>
      <c r="E45" s="441">
        <f t="shared" si="8"/>
        <v>1</v>
      </c>
      <c r="F45" s="442">
        <f t="shared" si="9"/>
        <v>0</v>
      </c>
      <c r="G45" s="442">
        <f t="shared" si="10"/>
        <v>33.333333333333336</v>
      </c>
      <c r="H45" s="442">
        <f t="shared" si="11"/>
        <v>33.333333333333336</v>
      </c>
    </row>
    <row r="46" spans="1:8" ht="24">
      <c r="A46" s="443" t="s">
        <v>773</v>
      </c>
      <c r="B46" s="441">
        <v>1</v>
      </c>
      <c r="C46" s="441">
        <v>1</v>
      </c>
      <c r="D46" s="441">
        <v>0</v>
      </c>
      <c r="E46" s="441">
        <f t="shared" si="8"/>
        <v>1</v>
      </c>
      <c r="F46" s="442">
        <f t="shared" si="9"/>
        <v>100</v>
      </c>
      <c r="G46" s="442">
        <f t="shared" si="10"/>
        <v>0</v>
      </c>
      <c r="H46" s="442">
        <f t="shared" si="11"/>
        <v>100</v>
      </c>
    </row>
    <row r="47" spans="1:8">
      <c r="A47" s="440" t="s">
        <v>774</v>
      </c>
      <c r="B47" s="441">
        <v>6</v>
      </c>
      <c r="C47" s="441">
        <v>4</v>
      </c>
      <c r="D47" s="441">
        <v>2</v>
      </c>
      <c r="E47" s="441">
        <f>SUM(C47:D47)</f>
        <v>6</v>
      </c>
      <c r="F47" s="442">
        <f>SUM(C47*100/B47)</f>
        <v>66.666666666666671</v>
      </c>
      <c r="G47" s="442">
        <f>SUM(D47*100/B47)</f>
        <v>33.333333333333336</v>
      </c>
      <c r="H47" s="442">
        <f>SUM(E47*100/B47)</f>
        <v>100</v>
      </c>
    </row>
    <row r="48" spans="1:8">
      <c r="A48" s="444" t="s">
        <v>136</v>
      </c>
      <c r="B48" s="445">
        <f>SUM(B36:B47)</f>
        <v>94</v>
      </c>
      <c r="C48" s="445">
        <f t="shared" ref="C48:E48" si="12">SUM(C36:C47)</f>
        <v>36</v>
      </c>
      <c r="D48" s="445">
        <f t="shared" si="12"/>
        <v>34</v>
      </c>
      <c r="E48" s="445">
        <f t="shared" si="12"/>
        <v>47</v>
      </c>
      <c r="F48" s="446">
        <f>SUM(C48*100/B48)</f>
        <v>38.297872340425535</v>
      </c>
      <c r="G48" s="446">
        <f>SUM(D48*100/B48)</f>
        <v>36.170212765957444</v>
      </c>
      <c r="H48" s="446">
        <f>SUM(E48*100/B48)</f>
        <v>50</v>
      </c>
    </row>
  </sheetData>
  <sheetProtection password="D4A9" sheet="1" objects="1" scenarios="1"/>
  <mergeCells count="25">
    <mergeCell ref="A21:F21"/>
    <mergeCell ref="E33:E35"/>
    <mergeCell ref="F33:F35"/>
    <mergeCell ref="G33:G35"/>
    <mergeCell ref="H33:H35"/>
    <mergeCell ref="F24:F26"/>
    <mergeCell ref="B33:B35"/>
    <mergeCell ref="C33:C35"/>
    <mergeCell ref="D33:D35"/>
    <mergeCell ref="A24:A26"/>
    <mergeCell ref="B24:B26"/>
    <mergeCell ref="C24:C26"/>
    <mergeCell ref="D24:D26"/>
    <mergeCell ref="E24:E26"/>
    <mergeCell ref="A32:H32"/>
    <mergeCell ref="J2:L2"/>
    <mergeCell ref="J8:L8"/>
    <mergeCell ref="A2:H2"/>
    <mergeCell ref="B3:B5"/>
    <mergeCell ref="C3:C5"/>
    <mergeCell ref="D3:D5"/>
    <mergeCell ref="E3:E5"/>
    <mergeCell ref="F3:F5"/>
    <mergeCell ref="G3:G5"/>
    <mergeCell ref="H3:H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A36" sqref="A36"/>
    </sheetView>
  </sheetViews>
  <sheetFormatPr baseColWidth="10" defaultRowHeight="15" x14ac:dyDescent="0"/>
  <cols>
    <col min="1" max="1" width="49.83203125" bestFit="1" customWidth="1"/>
    <col min="2" max="2" width="11" customWidth="1"/>
    <col min="3" max="3" width="12.1640625" bestFit="1" customWidth="1"/>
    <col min="4" max="5" width="12.1640625" customWidth="1"/>
    <col min="6" max="6" width="12.83203125" bestFit="1" customWidth="1"/>
    <col min="7" max="7" width="12.83203125" customWidth="1"/>
    <col min="8" max="8" width="11.1640625" customWidth="1"/>
    <col min="10" max="10" width="11" customWidth="1"/>
  </cols>
  <sheetData>
    <row r="1" spans="1:14">
      <c r="A1" s="235" t="s">
        <v>411</v>
      </c>
    </row>
    <row r="3" spans="1:14">
      <c r="A3" s="3" t="s">
        <v>181</v>
      </c>
      <c r="C3" s="3" t="s">
        <v>404</v>
      </c>
    </row>
    <row r="4" spans="1:14">
      <c r="A4" t="s">
        <v>878</v>
      </c>
    </row>
    <row r="5" spans="1:14">
      <c r="A5" t="s">
        <v>879</v>
      </c>
    </row>
    <row r="6" spans="1:14">
      <c r="A6" t="s">
        <v>880</v>
      </c>
    </row>
    <row r="7" spans="1:14">
      <c r="A7" t="s">
        <v>881</v>
      </c>
    </row>
    <row r="12" spans="1:14" ht="112">
      <c r="B12" s="101" t="s">
        <v>210</v>
      </c>
      <c r="C12" s="127" t="s">
        <v>191</v>
      </c>
      <c r="D12" s="127" t="s">
        <v>190</v>
      </c>
      <c r="E12" s="13" t="s">
        <v>211</v>
      </c>
      <c r="F12" s="126" t="s">
        <v>189</v>
      </c>
      <c r="G12" s="126" t="s">
        <v>188</v>
      </c>
      <c r="H12" s="101" t="s">
        <v>209</v>
      </c>
      <c r="I12" s="127" t="s">
        <v>186</v>
      </c>
      <c r="J12" s="127" t="s">
        <v>187</v>
      </c>
      <c r="K12" s="13" t="s">
        <v>23</v>
      </c>
      <c r="L12" s="126" t="s">
        <v>192</v>
      </c>
      <c r="M12" s="126" t="s">
        <v>193</v>
      </c>
      <c r="N12" s="101" t="s">
        <v>66</v>
      </c>
    </row>
    <row r="13" spans="1:14">
      <c r="A13" s="124" t="s">
        <v>185</v>
      </c>
      <c r="B13" s="121" t="s">
        <v>180</v>
      </c>
      <c r="C13" s="70"/>
      <c r="D13" s="70"/>
      <c r="E13" s="70" t="s">
        <v>180</v>
      </c>
      <c r="F13" s="73"/>
      <c r="G13" s="73"/>
      <c r="H13" s="73" t="s">
        <v>180</v>
      </c>
      <c r="I13" s="70"/>
      <c r="J13" s="70"/>
      <c r="K13" s="70" t="s">
        <v>180</v>
      </c>
      <c r="L13" s="73"/>
      <c r="M13" s="73"/>
      <c r="N13" s="73" t="s">
        <v>180</v>
      </c>
    </row>
    <row r="14" spans="1:14">
      <c r="A14" s="124" t="s">
        <v>182</v>
      </c>
      <c r="B14" s="136">
        <f>SUM(10*100/11)</f>
        <v>90.909090909090907</v>
      </c>
      <c r="C14" s="70"/>
      <c r="D14" s="70"/>
      <c r="E14" s="129">
        <f>SUM(10*100/11)</f>
        <v>90.909090909090907</v>
      </c>
      <c r="F14" s="73"/>
      <c r="G14" s="73"/>
      <c r="H14" s="73">
        <v>100</v>
      </c>
      <c r="I14" s="70"/>
      <c r="J14" s="70"/>
      <c r="K14" s="129">
        <v>100</v>
      </c>
      <c r="L14" s="73"/>
      <c r="M14" s="73"/>
      <c r="N14" s="73">
        <v>100</v>
      </c>
    </row>
    <row r="15" spans="1:14">
      <c r="A15" s="124" t="s">
        <v>183</v>
      </c>
      <c r="B15" s="128" t="s">
        <v>167</v>
      </c>
      <c r="C15" s="70">
        <v>15</v>
      </c>
      <c r="D15" s="70">
        <v>15</v>
      </c>
      <c r="E15" s="129">
        <f>SUM(D15*100/C15)</f>
        <v>100</v>
      </c>
      <c r="F15" s="73">
        <v>14</v>
      </c>
      <c r="G15" s="73">
        <v>13</v>
      </c>
      <c r="H15" s="135">
        <f>SUM(G15*100/F15)</f>
        <v>92.857142857142861</v>
      </c>
      <c r="I15" s="70">
        <v>30</v>
      </c>
      <c r="J15" s="70">
        <v>22</v>
      </c>
      <c r="K15" s="129">
        <f>SUM(J15*100/I15)</f>
        <v>73.333333333333329</v>
      </c>
      <c r="L15" s="73">
        <v>34</v>
      </c>
      <c r="M15" s="73">
        <v>25</v>
      </c>
      <c r="N15" s="135">
        <f>SUM(M15*100/L15)</f>
        <v>73.529411764705884</v>
      </c>
    </row>
    <row r="16" spans="1:14">
      <c r="A16" s="124"/>
      <c r="B16" s="124"/>
      <c r="C16" s="124"/>
      <c r="D16" s="124"/>
      <c r="E16" s="124"/>
      <c r="F16" s="124"/>
      <c r="G16" s="124"/>
      <c r="H16" s="124"/>
      <c r="I16" s="124"/>
      <c r="J16" s="124"/>
      <c r="K16" s="124"/>
      <c r="L16" s="124"/>
      <c r="M16" s="124"/>
      <c r="N16" s="124"/>
    </row>
    <row r="17" spans="1:14">
      <c r="A17" s="133" t="s">
        <v>184</v>
      </c>
      <c r="B17" s="134"/>
      <c r="C17" s="123"/>
      <c r="D17" s="123"/>
      <c r="E17" s="123"/>
      <c r="F17" s="123"/>
      <c r="G17" s="123"/>
      <c r="H17" s="123"/>
      <c r="I17" s="123"/>
      <c r="J17" s="123"/>
      <c r="K17" s="123"/>
      <c r="L17" s="123"/>
      <c r="M17" s="123"/>
      <c r="N17" s="123"/>
    </row>
    <row r="18" spans="1:14">
      <c r="A18" s="131" t="s">
        <v>194</v>
      </c>
      <c r="B18" s="128" t="s">
        <v>167</v>
      </c>
      <c r="C18" s="70">
        <v>4</v>
      </c>
      <c r="D18" s="70">
        <v>4</v>
      </c>
      <c r="E18" s="129">
        <f>SUM(D18*100/C18)</f>
        <v>100</v>
      </c>
      <c r="F18" s="73">
        <v>7</v>
      </c>
      <c r="G18" s="73">
        <v>5</v>
      </c>
      <c r="H18" s="135">
        <f>SUM(G18*100/F18)</f>
        <v>71.428571428571431</v>
      </c>
      <c r="I18" s="70">
        <v>9</v>
      </c>
      <c r="J18" s="70">
        <v>8</v>
      </c>
      <c r="K18" s="129">
        <f>SUM(J18*100/I18)</f>
        <v>88.888888888888886</v>
      </c>
      <c r="L18" s="73">
        <v>30</v>
      </c>
      <c r="M18" s="73">
        <v>16</v>
      </c>
      <c r="N18" s="135">
        <f>SUM(M18*100/L18)</f>
        <v>53.333333333333336</v>
      </c>
    </row>
    <row r="19" spans="1:14">
      <c r="A19" s="132" t="s">
        <v>205</v>
      </c>
      <c r="B19" s="128" t="s">
        <v>167</v>
      </c>
      <c r="C19" s="70" t="s">
        <v>167</v>
      </c>
      <c r="D19" s="70" t="s">
        <v>167</v>
      </c>
      <c r="E19" s="70" t="s">
        <v>167</v>
      </c>
      <c r="F19" s="73" t="s">
        <v>167</v>
      </c>
      <c r="G19" s="73" t="s">
        <v>167</v>
      </c>
      <c r="H19" s="73" t="s">
        <v>167</v>
      </c>
      <c r="I19" s="70" t="s">
        <v>167</v>
      </c>
      <c r="J19" s="70" t="s">
        <v>167</v>
      </c>
      <c r="K19" s="129" t="s">
        <v>167</v>
      </c>
      <c r="L19" s="73" t="s">
        <v>167</v>
      </c>
      <c r="M19" s="73" t="s">
        <v>167</v>
      </c>
      <c r="N19" s="73" t="s">
        <v>167</v>
      </c>
    </row>
    <row r="20" spans="1:14">
      <c r="A20" s="132" t="s">
        <v>195</v>
      </c>
      <c r="B20" s="128" t="s">
        <v>167</v>
      </c>
      <c r="C20" s="70">
        <v>2</v>
      </c>
      <c r="D20" s="70">
        <v>1</v>
      </c>
      <c r="E20" s="129">
        <f t="shared" ref="E20:E30" si="0">SUM(D20*100/C20)</f>
        <v>50</v>
      </c>
      <c r="F20" s="73">
        <v>8</v>
      </c>
      <c r="G20" s="73">
        <v>6</v>
      </c>
      <c r="H20" s="135">
        <f t="shared" ref="H20:H30" si="1">SUM(G20*100/F20)</f>
        <v>75</v>
      </c>
      <c r="I20" s="70">
        <v>9</v>
      </c>
      <c r="J20" s="70">
        <v>5</v>
      </c>
      <c r="K20" s="129">
        <f t="shared" ref="K20:K30" si="2">SUM(J20*100/I20)</f>
        <v>55.555555555555557</v>
      </c>
      <c r="L20" s="73">
        <v>10</v>
      </c>
      <c r="M20" s="73">
        <v>8</v>
      </c>
      <c r="N20" s="135">
        <f t="shared" ref="N20:N30" si="3">SUM(M20*100/L20)</f>
        <v>80</v>
      </c>
    </row>
    <row r="21" spans="1:14">
      <c r="A21" s="132" t="s">
        <v>196</v>
      </c>
      <c r="B21" s="128" t="s">
        <v>167</v>
      </c>
      <c r="C21" s="70">
        <v>6</v>
      </c>
      <c r="D21" s="70">
        <v>5</v>
      </c>
      <c r="E21" s="129">
        <f t="shared" si="0"/>
        <v>83.333333333333329</v>
      </c>
      <c r="F21" s="73">
        <v>7</v>
      </c>
      <c r="G21" s="73">
        <v>3</v>
      </c>
      <c r="H21" s="135">
        <f t="shared" si="1"/>
        <v>42.857142857142854</v>
      </c>
      <c r="I21" s="70">
        <v>6</v>
      </c>
      <c r="J21" s="70">
        <v>2</v>
      </c>
      <c r="K21" s="129">
        <f t="shared" si="2"/>
        <v>33.333333333333336</v>
      </c>
      <c r="L21" s="73">
        <v>5</v>
      </c>
      <c r="M21" s="73">
        <v>4</v>
      </c>
      <c r="N21" s="135">
        <f t="shared" si="3"/>
        <v>80</v>
      </c>
    </row>
    <row r="22" spans="1:14">
      <c r="A22" s="132" t="s">
        <v>197</v>
      </c>
      <c r="B22" s="128" t="s">
        <v>167</v>
      </c>
      <c r="C22" s="70">
        <v>2</v>
      </c>
      <c r="D22" s="70">
        <v>2</v>
      </c>
      <c r="E22" s="129">
        <f t="shared" si="0"/>
        <v>100</v>
      </c>
      <c r="F22" s="73">
        <v>5</v>
      </c>
      <c r="G22" s="73">
        <v>4</v>
      </c>
      <c r="H22" s="135">
        <f t="shared" si="1"/>
        <v>80</v>
      </c>
      <c r="I22" s="70">
        <v>5</v>
      </c>
      <c r="J22" s="70">
        <v>4</v>
      </c>
      <c r="K22" s="129">
        <f t="shared" si="2"/>
        <v>80</v>
      </c>
      <c r="L22" s="73">
        <v>4</v>
      </c>
      <c r="M22" s="73">
        <v>3</v>
      </c>
      <c r="N22" s="135">
        <f t="shared" si="3"/>
        <v>75</v>
      </c>
    </row>
    <row r="23" spans="1:14">
      <c r="A23" s="132" t="s">
        <v>198</v>
      </c>
      <c r="B23" s="128" t="s">
        <v>167</v>
      </c>
      <c r="C23" s="70">
        <v>3</v>
      </c>
      <c r="D23" s="70">
        <v>2</v>
      </c>
      <c r="E23" s="129">
        <f t="shared" si="0"/>
        <v>66.666666666666671</v>
      </c>
      <c r="F23" s="73">
        <v>2</v>
      </c>
      <c r="G23" s="73">
        <v>2</v>
      </c>
      <c r="H23" s="135">
        <f t="shared" si="1"/>
        <v>100</v>
      </c>
      <c r="I23" s="70">
        <v>2</v>
      </c>
      <c r="J23" s="70">
        <v>2</v>
      </c>
      <c r="K23" s="129">
        <f t="shared" si="2"/>
        <v>100</v>
      </c>
      <c r="L23" s="73">
        <v>5</v>
      </c>
      <c r="M23" s="73">
        <v>5</v>
      </c>
      <c r="N23" s="135">
        <f t="shared" si="3"/>
        <v>100</v>
      </c>
    </row>
    <row r="24" spans="1:14">
      <c r="A24" s="132" t="s">
        <v>199</v>
      </c>
      <c r="B24" s="128" t="s">
        <v>167</v>
      </c>
      <c r="C24" s="70">
        <v>5</v>
      </c>
      <c r="D24" s="70">
        <v>5</v>
      </c>
      <c r="E24" s="129">
        <f t="shared" si="0"/>
        <v>100</v>
      </c>
      <c r="F24" s="73">
        <v>8</v>
      </c>
      <c r="G24" s="73">
        <v>8</v>
      </c>
      <c r="H24" s="135">
        <f t="shared" si="1"/>
        <v>100</v>
      </c>
      <c r="I24" s="70">
        <v>9</v>
      </c>
      <c r="J24" s="70">
        <v>8</v>
      </c>
      <c r="K24" s="129">
        <f t="shared" si="2"/>
        <v>88.888888888888886</v>
      </c>
      <c r="L24" s="73">
        <v>12</v>
      </c>
      <c r="M24" s="73">
        <v>7</v>
      </c>
      <c r="N24" s="135">
        <f t="shared" si="3"/>
        <v>58.333333333333336</v>
      </c>
    </row>
    <row r="25" spans="1:14">
      <c r="A25" s="132" t="s">
        <v>200</v>
      </c>
      <c r="B25" s="128"/>
      <c r="C25" s="70"/>
      <c r="D25" s="70"/>
      <c r="E25" s="70"/>
      <c r="F25" s="73">
        <v>5</v>
      </c>
      <c r="G25" s="73">
        <v>4</v>
      </c>
      <c r="H25" s="135">
        <f t="shared" si="1"/>
        <v>80</v>
      </c>
      <c r="I25" s="70">
        <v>7</v>
      </c>
      <c r="J25" s="70">
        <v>6</v>
      </c>
      <c r="K25" s="129">
        <f t="shared" si="2"/>
        <v>85.714285714285708</v>
      </c>
      <c r="L25" s="73">
        <v>8</v>
      </c>
      <c r="M25" s="73">
        <v>6</v>
      </c>
      <c r="N25" s="135">
        <f t="shared" si="3"/>
        <v>75</v>
      </c>
    </row>
    <row r="26" spans="1:14">
      <c r="A26" s="132" t="s">
        <v>201</v>
      </c>
      <c r="B26" s="128" t="s">
        <v>167</v>
      </c>
      <c r="C26" s="70">
        <v>8</v>
      </c>
      <c r="D26" s="70">
        <v>2</v>
      </c>
      <c r="E26" s="129">
        <f t="shared" si="0"/>
        <v>25</v>
      </c>
      <c r="F26" s="73">
        <v>11</v>
      </c>
      <c r="G26" s="73">
        <v>8</v>
      </c>
      <c r="H26" s="135">
        <f t="shared" si="1"/>
        <v>72.727272727272734</v>
      </c>
      <c r="I26" s="70">
        <v>7</v>
      </c>
      <c r="J26" s="70">
        <v>4</v>
      </c>
      <c r="K26" s="129">
        <f t="shared" si="2"/>
        <v>57.142857142857146</v>
      </c>
      <c r="L26" s="73">
        <v>6</v>
      </c>
      <c r="M26" s="73">
        <v>4</v>
      </c>
      <c r="N26" s="135">
        <f t="shared" si="3"/>
        <v>66.666666666666671</v>
      </c>
    </row>
    <row r="27" spans="1:14">
      <c r="A27" s="132" t="s">
        <v>207</v>
      </c>
      <c r="B27" s="128"/>
      <c r="C27" s="70" t="s">
        <v>167</v>
      </c>
      <c r="D27" s="70" t="s">
        <v>167</v>
      </c>
      <c r="E27" s="70" t="s">
        <v>167</v>
      </c>
      <c r="F27" s="73" t="s">
        <v>167</v>
      </c>
      <c r="G27" s="73" t="s">
        <v>167</v>
      </c>
      <c r="H27" s="73" t="s">
        <v>167</v>
      </c>
      <c r="I27" s="70" t="s">
        <v>167</v>
      </c>
      <c r="J27" s="70" t="s">
        <v>167</v>
      </c>
      <c r="K27" s="70" t="s">
        <v>167</v>
      </c>
      <c r="L27" s="73" t="s">
        <v>167</v>
      </c>
      <c r="M27" s="73" t="s">
        <v>167</v>
      </c>
      <c r="N27" s="73" t="s">
        <v>167</v>
      </c>
    </row>
    <row r="28" spans="1:14">
      <c r="A28" s="132" t="s">
        <v>208</v>
      </c>
      <c r="B28" s="128" t="s">
        <v>167</v>
      </c>
      <c r="C28" s="70">
        <v>3</v>
      </c>
      <c r="D28" s="70">
        <v>1</v>
      </c>
      <c r="E28" s="129">
        <f t="shared" si="0"/>
        <v>33.333333333333336</v>
      </c>
      <c r="F28" s="73">
        <v>3</v>
      </c>
      <c r="G28" s="73">
        <v>2</v>
      </c>
      <c r="H28" s="135">
        <f t="shared" si="1"/>
        <v>66.666666666666671</v>
      </c>
      <c r="I28" s="70">
        <v>3</v>
      </c>
      <c r="J28" s="70">
        <v>1</v>
      </c>
      <c r="K28" s="129">
        <f t="shared" si="2"/>
        <v>33.333333333333336</v>
      </c>
      <c r="L28" s="73" t="s">
        <v>167</v>
      </c>
      <c r="M28" s="73" t="s">
        <v>167</v>
      </c>
      <c r="N28" s="73" t="s">
        <v>167</v>
      </c>
    </row>
    <row r="29" spans="1:14">
      <c r="A29" s="132" t="s">
        <v>202</v>
      </c>
      <c r="B29" s="128" t="s">
        <v>167</v>
      </c>
      <c r="C29" s="70">
        <v>3</v>
      </c>
      <c r="D29" s="70">
        <v>3</v>
      </c>
      <c r="E29" s="129">
        <f t="shared" si="0"/>
        <v>100</v>
      </c>
      <c r="F29" s="73">
        <v>1</v>
      </c>
      <c r="G29" s="73">
        <v>1</v>
      </c>
      <c r="H29" s="135">
        <f t="shared" si="1"/>
        <v>100</v>
      </c>
      <c r="I29" s="70">
        <v>1</v>
      </c>
      <c r="J29" s="70">
        <v>1</v>
      </c>
      <c r="K29" s="129">
        <f t="shared" si="2"/>
        <v>100</v>
      </c>
      <c r="L29" s="73">
        <v>1</v>
      </c>
      <c r="M29" s="73">
        <v>1</v>
      </c>
      <c r="N29" s="135">
        <f t="shared" si="3"/>
        <v>100</v>
      </c>
    </row>
    <row r="30" spans="1:14">
      <c r="A30" s="132" t="s">
        <v>203</v>
      </c>
      <c r="B30" s="128" t="s">
        <v>167</v>
      </c>
      <c r="C30" s="70">
        <v>2</v>
      </c>
      <c r="D30" s="70">
        <v>2</v>
      </c>
      <c r="E30" s="129">
        <f t="shared" si="0"/>
        <v>100</v>
      </c>
      <c r="F30" s="73">
        <v>1</v>
      </c>
      <c r="G30" s="73">
        <v>1</v>
      </c>
      <c r="H30" s="73">
        <f t="shared" si="1"/>
        <v>100</v>
      </c>
      <c r="I30" s="70">
        <v>6</v>
      </c>
      <c r="J30" s="70">
        <v>6</v>
      </c>
      <c r="K30" s="129">
        <f t="shared" si="2"/>
        <v>100</v>
      </c>
      <c r="L30" s="73">
        <v>7</v>
      </c>
      <c r="M30" s="73">
        <v>4</v>
      </c>
      <c r="N30" s="135">
        <f t="shared" si="3"/>
        <v>57.142857142857146</v>
      </c>
    </row>
    <row r="31" spans="1:14">
      <c r="A31" s="132" t="s">
        <v>204</v>
      </c>
      <c r="B31" s="128"/>
      <c r="C31" s="70" t="s">
        <v>167</v>
      </c>
      <c r="D31" s="70" t="s">
        <v>167</v>
      </c>
      <c r="E31" s="70" t="s">
        <v>167</v>
      </c>
      <c r="F31" s="73"/>
      <c r="G31" s="73"/>
      <c r="H31" s="73"/>
      <c r="I31" s="70" t="s">
        <v>167</v>
      </c>
      <c r="J31" s="70" t="s">
        <v>167</v>
      </c>
      <c r="K31" s="70" t="s">
        <v>167</v>
      </c>
      <c r="L31" s="73"/>
      <c r="M31" s="73"/>
      <c r="N31" s="73"/>
    </row>
    <row r="32" spans="1:14">
      <c r="A32" s="130" t="s">
        <v>206</v>
      </c>
    </row>
    <row r="33" ht="78" customHeight="1"/>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I1" zoomScale="150" zoomScaleNormal="150" zoomScalePageLayoutView="150" workbookViewId="0"/>
  </sheetViews>
  <sheetFormatPr baseColWidth="10" defaultRowHeight="15" x14ac:dyDescent="0"/>
  <sheetData>
    <row r="1" spans="1:4">
      <c r="A1" s="235" t="s">
        <v>411</v>
      </c>
    </row>
    <row r="3" spans="1:4">
      <c r="A3" s="3" t="s">
        <v>212</v>
      </c>
    </row>
    <row r="4" spans="1:4">
      <c r="A4" t="s">
        <v>882</v>
      </c>
    </row>
    <row r="5" spans="1:4">
      <c r="A5" t="s">
        <v>883</v>
      </c>
    </row>
    <row r="10" spans="1:4" ht="30">
      <c r="B10" s="13" t="s">
        <v>23</v>
      </c>
      <c r="C10" s="101" t="s">
        <v>66</v>
      </c>
      <c r="D10" s="13" t="s">
        <v>179</v>
      </c>
    </row>
    <row r="11" spans="1:4">
      <c r="A11" s="379" t="s">
        <v>619</v>
      </c>
      <c r="B11" s="125">
        <v>0.95</v>
      </c>
      <c r="C11" s="125">
        <v>0.95</v>
      </c>
      <c r="D11" s="125"/>
    </row>
    <row r="12" spans="1:4">
      <c r="A12" s="379" t="s">
        <v>620</v>
      </c>
      <c r="B12" s="125">
        <v>1</v>
      </c>
      <c r="C12" s="125">
        <v>0.99</v>
      </c>
      <c r="D12" s="125"/>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zoomScale="150" zoomScaleNormal="150" zoomScalePageLayoutView="150" workbookViewId="0"/>
  </sheetViews>
  <sheetFormatPr baseColWidth="10" defaultRowHeight="15" x14ac:dyDescent="0"/>
  <cols>
    <col min="1" max="1" width="49.83203125" bestFit="1" customWidth="1"/>
    <col min="2" max="6" width="5.5" hidden="1" customWidth="1"/>
    <col min="7" max="9" width="10.83203125" customWidth="1"/>
    <col min="10" max="10" width="12" customWidth="1"/>
    <col min="11" max="15" width="5.5" hidden="1" customWidth="1"/>
    <col min="16" max="18" width="10.83203125" customWidth="1"/>
    <col min="19" max="19" width="12" customWidth="1"/>
    <col min="20" max="24" width="5.5" hidden="1" customWidth="1"/>
    <col min="25" max="27" width="10.83203125" customWidth="1"/>
    <col min="28" max="28" width="12" customWidth="1"/>
    <col min="29" max="33" width="5.5" hidden="1" customWidth="1"/>
    <col min="34" max="36" width="10.83203125" customWidth="1"/>
    <col min="37" max="37" width="10" customWidth="1"/>
  </cols>
  <sheetData>
    <row r="1" spans="1:37">
      <c r="A1" s="235" t="s">
        <v>411</v>
      </c>
      <c r="B1" s="235"/>
      <c r="C1" s="235"/>
      <c r="D1" s="235"/>
      <c r="E1" s="235"/>
      <c r="F1" s="235"/>
    </row>
    <row r="3" spans="1:37">
      <c r="A3" s="3" t="s">
        <v>213</v>
      </c>
      <c r="B3" s="3"/>
      <c r="C3" s="3"/>
      <c r="D3" s="3"/>
      <c r="E3" s="3"/>
      <c r="F3" s="3"/>
    </row>
    <row r="4" spans="1:37">
      <c r="A4" t="s">
        <v>884</v>
      </c>
    </row>
    <row r="5" spans="1:37">
      <c r="A5" t="s">
        <v>885</v>
      </c>
    </row>
    <row r="7" spans="1:37">
      <c r="A7" t="s">
        <v>239</v>
      </c>
    </row>
    <row r="8" spans="1:37">
      <c r="A8" t="s">
        <v>244</v>
      </c>
    </row>
    <row r="9" spans="1:37" ht="16" thickBot="1"/>
    <row r="10" spans="1:37" ht="16" thickBot="1">
      <c r="B10" s="409"/>
      <c r="C10" s="410"/>
      <c r="D10" s="410"/>
      <c r="E10" s="410"/>
      <c r="F10" s="410"/>
      <c r="G10" s="854" t="s">
        <v>240</v>
      </c>
      <c r="H10" s="854"/>
      <c r="I10" s="854"/>
      <c r="J10" s="855"/>
      <c r="K10" s="400"/>
      <c r="L10" s="401"/>
      <c r="M10" s="401"/>
      <c r="N10" s="401"/>
      <c r="O10" s="401"/>
      <c r="P10" s="854" t="s">
        <v>241</v>
      </c>
      <c r="Q10" s="854"/>
      <c r="R10" s="854"/>
      <c r="S10" s="855"/>
      <c r="T10" s="853" t="s">
        <v>242</v>
      </c>
      <c r="U10" s="854"/>
      <c r="V10" s="854"/>
      <c r="W10" s="854"/>
      <c r="X10" s="854"/>
      <c r="Y10" s="854"/>
      <c r="Z10" s="854"/>
      <c r="AA10" s="854"/>
      <c r="AB10" s="855"/>
      <c r="AC10" s="853" t="s">
        <v>243</v>
      </c>
      <c r="AD10" s="854"/>
      <c r="AE10" s="854"/>
      <c r="AF10" s="854"/>
      <c r="AG10" s="854"/>
      <c r="AH10" s="854"/>
      <c r="AI10" s="854"/>
      <c r="AJ10" s="854"/>
      <c r="AK10" s="855"/>
    </row>
    <row r="11" spans="1:37" ht="98">
      <c r="B11" s="403" t="s">
        <v>670</v>
      </c>
      <c r="C11" s="404" t="s">
        <v>671</v>
      </c>
      <c r="D11" s="404" t="s">
        <v>672</v>
      </c>
      <c r="E11" s="404" t="s">
        <v>673</v>
      </c>
      <c r="F11" s="404" t="s">
        <v>674</v>
      </c>
      <c r="G11" s="164" t="s">
        <v>223</v>
      </c>
      <c r="H11" s="164" t="s">
        <v>224</v>
      </c>
      <c r="I11" s="164" t="s">
        <v>225</v>
      </c>
      <c r="J11" s="412" t="s">
        <v>226</v>
      </c>
      <c r="K11" s="403" t="s">
        <v>670</v>
      </c>
      <c r="L11" s="404" t="s">
        <v>671</v>
      </c>
      <c r="M11" s="404" t="s">
        <v>672</v>
      </c>
      <c r="N11" s="404" t="s">
        <v>673</v>
      </c>
      <c r="O11" s="404" t="s">
        <v>674</v>
      </c>
      <c r="P11" s="166" t="s">
        <v>220</v>
      </c>
      <c r="Q11" s="166" t="s">
        <v>221</v>
      </c>
      <c r="R11" s="166" t="s">
        <v>222</v>
      </c>
      <c r="S11" s="167" t="s">
        <v>209</v>
      </c>
      <c r="T11" s="386" t="s">
        <v>670</v>
      </c>
      <c r="U11" s="387" t="s">
        <v>671</v>
      </c>
      <c r="V11" s="387" t="s">
        <v>672</v>
      </c>
      <c r="W11" s="387" t="s">
        <v>673</v>
      </c>
      <c r="X11" s="387" t="s">
        <v>674</v>
      </c>
      <c r="Y11" s="153" t="s">
        <v>217</v>
      </c>
      <c r="Z11" s="153" t="s">
        <v>218</v>
      </c>
      <c r="AA11" s="153" t="s">
        <v>219</v>
      </c>
      <c r="AB11" s="154" t="s">
        <v>676</v>
      </c>
      <c r="AC11" s="403" t="s">
        <v>670</v>
      </c>
      <c r="AD11" s="404" t="s">
        <v>671</v>
      </c>
      <c r="AE11" s="404" t="s">
        <v>672</v>
      </c>
      <c r="AF11" s="404" t="s">
        <v>673</v>
      </c>
      <c r="AG11" s="593" t="s">
        <v>674</v>
      </c>
      <c r="AH11" s="139" t="s">
        <v>214</v>
      </c>
      <c r="AI11" s="140" t="s">
        <v>216</v>
      </c>
      <c r="AJ11" s="140" t="s">
        <v>215</v>
      </c>
      <c r="AK11" s="141" t="s">
        <v>66</v>
      </c>
    </row>
    <row r="12" spans="1:37">
      <c r="A12" s="159" t="s">
        <v>227</v>
      </c>
      <c r="B12" s="413"/>
      <c r="C12" s="124"/>
      <c r="D12" s="124"/>
      <c r="E12" s="124"/>
      <c r="F12" s="124"/>
      <c r="G12" s="383">
        <f>SUM(G16:G29)</f>
        <v>11</v>
      </c>
      <c r="H12" s="383">
        <f>SUM(H16:H29)</f>
        <v>4</v>
      </c>
      <c r="I12" s="124"/>
      <c r="J12" s="389">
        <f>SUM(H12*100/G12)</f>
        <v>36.363636363636367</v>
      </c>
      <c r="K12" s="388"/>
      <c r="L12" s="385"/>
      <c r="M12" s="385"/>
      <c r="N12" s="385"/>
      <c r="O12" s="385"/>
      <c r="P12" s="402">
        <f>SUM(P16:P29)</f>
        <v>11</v>
      </c>
      <c r="Q12" s="402">
        <f>SUM(Q16:Q29)</f>
        <v>5</v>
      </c>
      <c r="R12" s="124"/>
      <c r="S12" s="405">
        <f>SUM(Q12*100/P12)</f>
        <v>45.454545454545453</v>
      </c>
      <c r="T12" s="388"/>
      <c r="U12" s="385"/>
      <c r="V12" s="385"/>
      <c r="W12" s="385"/>
      <c r="X12" s="385"/>
      <c r="Y12" s="383">
        <f>SUM(Y16:Y29)</f>
        <v>14</v>
      </c>
      <c r="Z12" s="383">
        <f>SUM(Z16:Z29)</f>
        <v>10</v>
      </c>
      <c r="AA12" s="385"/>
      <c r="AB12" s="389">
        <f>SUM(Z12*100/Y12)</f>
        <v>71.428571428571431</v>
      </c>
      <c r="AC12" s="388"/>
      <c r="AD12" s="385"/>
      <c r="AE12" s="385"/>
      <c r="AF12" s="385"/>
      <c r="AG12" s="594"/>
      <c r="AH12" s="119">
        <f>SUM(AH16:AH29)</f>
        <v>14</v>
      </c>
      <c r="AI12" s="73">
        <f>SUM(AI16:AI29)</f>
        <v>13</v>
      </c>
      <c r="AJ12" s="471"/>
      <c r="AK12" s="405">
        <f>SUM(AI12*100/AH12)</f>
        <v>92.857142857142861</v>
      </c>
    </row>
    <row r="13" spans="1:37">
      <c r="A13" s="159" t="s">
        <v>182</v>
      </c>
      <c r="B13" s="413"/>
      <c r="C13" s="124"/>
      <c r="D13" s="124"/>
      <c r="E13" s="124"/>
      <c r="F13" s="124"/>
      <c r="G13" s="124"/>
      <c r="H13" s="124"/>
      <c r="I13" s="70">
        <f>SUM(I16:I29)</f>
        <v>1</v>
      </c>
      <c r="J13" s="389">
        <f>SUM(I13*100/H12)</f>
        <v>25</v>
      </c>
      <c r="K13" s="388"/>
      <c r="L13" s="385"/>
      <c r="M13" s="385"/>
      <c r="N13" s="385"/>
      <c r="O13" s="385"/>
      <c r="P13" s="124"/>
      <c r="Q13" s="124"/>
      <c r="R13" s="73">
        <f>SUM(R16:R29)</f>
        <v>5</v>
      </c>
      <c r="S13" s="405">
        <f>SUM(R13*100/Q12)</f>
        <v>100</v>
      </c>
      <c r="T13" s="388"/>
      <c r="U13" s="385"/>
      <c r="V13" s="385"/>
      <c r="W13" s="385"/>
      <c r="X13" s="385"/>
      <c r="Y13" s="385"/>
      <c r="Z13" s="385"/>
      <c r="AA13" s="70">
        <f>SUM(AA16:AA29)</f>
        <v>10</v>
      </c>
      <c r="AB13" s="389">
        <f>SUM(AA13*100/Y12)</f>
        <v>71.428571428571431</v>
      </c>
      <c r="AC13" s="388"/>
      <c r="AD13" s="385"/>
      <c r="AE13" s="385"/>
      <c r="AF13" s="385"/>
      <c r="AG13" s="594"/>
      <c r="AH13" s="119"/>
      <c r="AI13" s="73"/>
      <c r="AJ13" s="73">
        <f>SUM(AJ16:AJ29)</f>
        <v>12</v>
      </c>
      <c r="AK13" s="405">
        <f>SUM(AJ13*100/AH12)</f>
        <v>85.714285714285708</v>
      </c>
    </row>
    <row r="14" spans="1:37">
      <c r="A14" s="159"/>
      <c r="B14" s="413"/>
      <c r="C14" s="124"/>
      <c r="D14" s="124"/>
      <c r="E14" s="124"/>
      <c r="F14" s="124"/>
      <c r="G14" s="124"/>
      <c r="H14" s="124"/>
      <c r="I14" s="124"/>
      <c r="J14" s="391"/>
      <c r="K14" s="390"/>
      <c r="L14" s="133"/>
      <c r="M14" s="133"/>
      <c r="N14" s="133"/>
      <c r="O14" s="133"/>
      <c r="P14" s="124"/>
      <c r="Q14" s="124"/>
      <c r="R14" s="124"/>
      <c r="S14" s="391"/>
      <c r="T14" s="390"/>
      <c r="U14" s="133"/>
      <c r="V14" s="133"/>
      <c r="W14" s="133"/>
      <c r="X14" s="133"/>
      <c r="Y14" s="124"/>
      <c r="Z14" s="124"/>
      <c r="AA14" s="124"/>
      <c r="AB14" s="391"/>
      <c r="AC14" s="390"/>
      <c r="AD14" s="133"/>
      <c r="AE14" s="133"/>
      <c r="AF14" s="133"/>
      <c r="AG14" s="411"/>
      <c r="AH14" s="413"/>
      <c r="AI14" s="124"/>
      <c r="AJ14" s="124"/>
      <c r="AK14" s="391"/>
    </row>
    <row r="15" spans="1:37">
      <c r="A15" s="411"/>
      <c r="B15" s="390"/>
      <c r="C15" s="133"/>
      <c r="D15" s="133"/>
      <c r="E15" s="133"/>
      <c r="F15" s="133"/>
      <c r="G15" s="382"/>
      <c r="H15" s="382"/>
      <c r="I15" s="382"/>
      <c r="J15" s="393"/>
      <c r="K15" s="392"/>
      <c r="L15" s="382"/>
      <c r="M15" s="382"/>
      <c r="N15" s="382"/>
      <c r="O15" s="382"/>
      <c r="P15" s="382"/>
      <c r="Q15" s="382"/>
      <c r="R15" s="382"/>
      <c r="S15" s="393"/>
      <c r="T15" s="392"/>
      <c r="U15" s="381"/>
      <c r="V15" s="381"/>
      <c r="W15" s="381"/>
      <c r="X15" s="381"/>
      <c r="Y15" s="381"/>
      <c r="Z15" s="381"/>
      <c r="AA15" s="381"/>
      <c r="AB15" s="393"/>
      <c r="AC15" s="392"/>
      <c r="AD15" s="471"/>
      <c r="AE15" s="471"/>
      <c r="AF15" s="471"/>
      <c r="AG15" s="595"/>
      <c r="AH15" s="392"/>
      <c r="AI15" s="471"/>
      <c r="AJ15" s="471"/>
      <c r="AK15" s="393"/>
    </row>
    <row r="16" spans="1:37">
      <c r="A16" s="160" t="s">
        <v>228</v>
      </c>
      <c r="B16" s="388" t="s">
        <v>675</v>
      </c>
      <c r="C16" s="132"/>
      <c r="D16" s="385" t="s">
        <v>675</v>
      </c>
      <c r="E16" s="385" t="s">
        <v>675</v>
      </c>
      <c r="F16" s="385" t="s">
        <v>675</v>
      </c>
      <c r="G16" s="383">
        <v>1</v>
      </c>
      <c r="H16" s="383">
        <v>1</v>
      </c>
      <c r="I16" s="70"/>
      <c r="J16" s="156"/>
      <c r="K16" s="388" t="s">
        <v>675</v>
      </c>
      <c r="L16" s="385" t="s">
        <v>675</v>
      </c>
      <c r="M16" s="385" t="s">
        <v>675</v>
      </c>
      <c r="N16" s="385" t="s">
        <v>675</v>
      </c>
      <c r="O16" s="385" t="s">
        <v>675</v>
      </c>
      <c r="P16" s="402">
        <v>1</v>
      </c>
      <c r="Q16" s="402">
        <v>1</v>
      </c>
      <c r="R16" s="73">
        <v>1</v>
      </c>
      <c r="S16" s="143"/>
      <c r="T16" s="388" t="s">
        <v>675</v>
      </c>
      <c r="U16" s="385" t="s">
        <v>675</v>
      </c>
      <c r="V16" s="385" t="s">
        <v>675</v>
      </c>
      <c r="W16" s="385" t="s">
        <v>675</v>
      </c>
      <c r="X16" s="385" t="s">
        <v>675</v>
      </c>
      <c r="Y16" s="383">
        <v>1</v>
      </c>
      <c r="Z16" s="383">
        <v>1</v>
      </c>
      <c r="AA16" s="70">
        <v>1</v>
      </c>
      <c r="AB16" s="156"/>
      <c r="AC16" s="388" t="s">
        <v>675</v>
      </c>
      <c r="AD16" s="385" t="s">
        <v>675</v>
      </c>
      <c r="AE16" s="385" t="s">
        <v>675</v>
      </c>
      <c r="AF16" s="385" t="s">
        <v>675</v>
      </c>
      <c r="AG16" s="594" t="s">
        <v>675</v>
      </c>
      <c r="AH16" s="119">
        <v>1</v>
      </c>
      <c r="AI16" s="73">
        <v>1</v>
      </c>
      <c r="AJ16" s="73">
        <v>1</v>
      </c>
      <c r="AK16" s="90"/>
    </row>
    <row r="17" spans="1:37">
      <c r="A17" s="161" t="s">
        <v>229</v>
      </c>
      <c r="B17" s="414"/>
      <c r="C17" s="132"/>
      <c r="D17" s="132"/>
      <c r="E17" s="132"/>
      <c r="F17" s="132"/>
      <c r="G17" s="383" t="s">
        <v>167</v>
      </c>
      <c r="H17" s="383" t="s">
        <v>167</v>
      </c>
      <c r="I17" s="70"/>
      <c r="J17" s="394"/>
      <c r="K17" s="392"/>
      <c r="L17" s="382"/>
      <c r="M17" s="382"/>
      <c r="N17" s="382"/>
      <c r="O17" s="382"/>
      <c r="P17" s="402" t="s">
        <v>167</v>
      </c>
      <c r="Q17" s="402" t="s">
        <v>167</v>
      </c>
      <c r="R17" s="73"/>
      <c r="S17" s="90"/>
      <c r="T17" s="388" t="s">
        <v>675</v>
      </c>
      <c r="U17" s="381"/>
      <c r="V17" s="381"/>
      <c r="W17" s="381"/>
      <c r="X17" s="385" t="s">
        <v>675</v>
      </c>
      <c r="Y17" s="383">
        <v>1</v>
      </c>
      <c r="Z17" s="383">
        <v>1</v>
      </c>
      <c r="AA17" s="70">
        <v>1</v>
      </c>
      <c r="AB17" s="156"/>
      <c r="AC17" s="388" t="s">
        <v>675</v>
      </c>
      <c r="AD17" s="385" t="s">
        <v>675</v>
      </c>
      <c r="AE17" s="385" t="s">
        <v>675</v>
      </c>
      <c r="AF17" s="385" t="s">
        <v>675</v>
      </c>
      <c r="AG17" s="594" t="s">
        <v>675</v>
      </c>
      <c r="AH17" s="119">
        <v>1</v>
      </c>
      <c r="AI17" s="73">
        <v>1</v>
      </c>
      <c r="AJ17" s="73">
        <v>1</v>
      </c>
      <c r="AK17" s="90"/>
    </row>
    <row r="18" spans="1:37">
      <c r="A18" s="161" t="s">
        <v>266</v>
      </c>
      <c r="B18" s="414"/>
      <c r="C18" s="132"/>
      <c r="D18" s="132"/>
      <c r="E18" s="132"/>
      <c r="F18" s="132"/>
      <c r="G18" s="383">
        <v>1</v>
      </c>
      <c r="H18" s="383" t="s">
        <v>167</v>
      </c>
      <c r="I18" s="70"/>
      <c r="J18" s="156"/>
      <c r="K18" s="388"/>
      <c r="L18" s="385"/>
      <c r="M18" s="385"/>
      <c r="N18" s="385"/>
      <c r="O18" s="385"/>
      <c r="P18" s="402">
        <v>1</v>
      </c>
      <c r="Q18" s="402" t="s">
        <v>167</v>
      </c>
      <c r="R18" s="73"/>
      <c r="S18" s="143"/>
      <c r="T18" s="388" t="s">
        <v>675</v>
      </c>
      <c r="U18" s="385" t="s">
        <v>675</v>
      </c>
      <c r="V18" s="385" t="s">
        <v>675</v>
      </c>
      <c r="W18" s="385" t="s">
        <v>675</v>
      </c>
      <c r="X18" s="385" t="s">
        <v>675</v>
      </c>
      <c r="Y18" s="383">
        <v>1</v>
      </c>
      <c r="Z18" s="383">
        <v>1</v>
      </c>
      <c r="AA18" s="70">
        <v>1</v>
      </c>
      <c r="AB18" s="156"/>
      <c r="AC18" s="388" t="s">
        <v>675</v>
      </c>
      <c r="AD18" s="385" t="s">
        <v>675</v>
      </c>
      <c r="AE18" s="385" t="s">
        <v>675</v>
      </c>
      <c r="AF18" s="385" t="s">
        <v>675</v>
      </c>
      <c r="AG18" s="594" t="s">
        <v>675</v>
      </c>
      <c r="AH18" s="119">
        <v>1</v>
      </c>
      <c r="AI18" s="73">
        <v>1</v>
      </c>
      <c r="AJ18" s="73">
        <v>1</v>
      </c>
      <c r="AK18" s="90"/>
    </row>
    <row r="19" spans="1:37">
      <c r="A19" s="161" t="s">
        <v>230</v>
      </c>
      <c r="B19" s="414"/>
      <c r="C19" s="132"/>
      <c r="D19" s="132"/>
      <c r="E19" s="132"/>
      <c r="F19" s="132"/>
      <c r="G19" s="383">
        <v>1</v>
      </c>
      <c r="H19" s="383" t="s">
        <v>167</v>
      </c>
      <c r="I19" s="70"/>
      <c r="J19" s="156"/>
      <c r="K19" s="388" t="s">
        <v>675</v>
      </c>
      <c r="L19" s="385" t="s">
        <v>675</v>
      </c>
      <c r="M19" s="385" t="s">
        <v>675</v>
      </c>
      <c r="N19" s="385" t="s">
        <v>675</v>
      </c>
      <c r="O19" s="385" t="s">
        <v>675</v>
      </c>
      <c r="P19" s="402">
        <v>1</v>
      </c>
      <c r="Q19" s="402">
        <v>1</v>
      </c>
      <c r="R19" s="73">
        <v>1</v>
      </c>
      <c r="S19" s="143"/>
      <c r="T19" s="388" t="s">
        <v>675</v>
      </c>
      <c r="U19" s="385" t="s">
        <v>675</v>
      </c>
      <c r="V19" s="385" t="s">
        <v>675</v>
      </c>
      <c r="W19" s="385" t="s">
        <v>675</v>
      </c>
      <c r="X19" s="385" t="s">
        <v>675</v>
      </c>
      <c r="Y19" s="383">
        <v>1</v>
      </c>
      <c r="Z19" s="383">
        <v>1</v>
      </c>
      <c r="AA19" s="70">
        <v>1</v>
      </c>
      <c r="AB19" s="156"/>
      <c r="AC19" s="388" t="s">
        <v>675</v>
      </c>
      <c r="AD19" s="385" t="s">
        <v>675</v>
      </c>
      <c r="AE19" s="385" t="s">
        <v>675</v>
      </c>
      <c r="AF19" s="385" t="s">
        <v>675</v>
      </c>
      <c r="AG19" s="594" t="s">
        <v>675</v>
      </c>
      <c r="AH19" s="119">
        <v>1</v>
      </c>
      <c r="AI19" s="73">
        <v>1</v>
      </c>
      <c r="AJ19" s="73">
        <v>1</v>
      </c>
      <c r="AK19" s="90"/>
    </row>
    <row r="20" spans="1:37">
      <c r="A20" s="161" t="s">
        <v>231</v>
      </c>
      <c r="B20" s="414"/>
      <c r="C20" s="132"/>
      <c r="D20" s="132"/>
      <c r="E20" s="132"/>
      <c r="F20" s="132"/>
      <c r="G20" s="383">
        <v>1</v>
      </c>
      <c r="H20" s="383" t="s">
        <v>167</v>
      </c>
      <c r="I20" s="70"/>
      <c r="J20" s="156"/>
      <c r="K20" s="388"/>
      <c r="L20" s="385"/>
      <c r="M20" s="385"/>
      <c r="N20" s="385"/>
      <c r="O20" s="385"/>
      <c r="P20" s="402">
        <v>1</v>
      </c>
      <c r="Q20" s="402" t="s">
        <v>167</v>
      </c>
      <c r="R20" s="73"/>
      <c r="S20" s="143"/>
      <c r="T20" s="392"/>
      <c r="U20" s="381"/>
      <c r="V20" s="381"/>
      <c r="W20" s="381"/>
      <c r="X20" s="381"/>
      <c r="Y20" s="383">
        <v>1</v>
      </c>
      <c r="Z20" s="383" t="s">
        <v>167</v>
      </c>
      <c r="AA20" s="70"/>
      <c r="AB20" s="156"/>
      <c r="AC20" s="388" t="s">
        <v>675</v>
      </c>
      <c r="AD20" s="385" t="s">
        <v>675</v>
      </c>
      <c r="AE20" s="385" t="s">
        <v>675</v>
      </c>
      <c r="AF20" s="385" t="s">
        <v>675</v>
      </c>
      <c r="AG20" s="594" t="s">
        <v>675</v>
      </c>
      <c r="AH20" s="119">
        <v>1</v>
      </c>
      <c r="AI20" s="73">
        <v>1</v>
      </c>
      <c r="AJ20" s="73">
        <v>1</v>
      </c>
      <c r="AK20" s="90"/>
    </row>
    <row r="21" spans="1:37">
      <c r="A21" s="161" t="s">
        <v>232</v>
      </c>
      <c r="B21" s="414"/>
      <c r="C21" s="132"/>
      <c r="D21" s="132"/>
      <c r="E21" s="132"/>
      <c r="F21" s="132"/>
      <c r="G21" s="383">
        <v>1</v>
      </c>
      <c r="H21" s="383" t="s">
        <v>167</v>
      </c>
      <c r="I21" s="70"/>
      <c r="J21" s="156"/>
      <c r="K21" s="388"/>
      <c r="L21" s="385"/>
      <c r="M21" s="385"/>
      <c r="N21" s="385"/>
      <c r="O21" s="385"/>
      <c r="P21" s="402">
        <v>1</v>
      </c>
      <c r="Q21" s="402" t="s">
        <v>167</v>
      </c>
      <c r="R21" s="73"/>
      <c r="S21" s="143"/>
      <c r="T21" s="388" t="s">
        <v>675</v>
      </c>
      <c r="U21" s="385" t="s">
        <v>675</v>
      </c>
      <c r="V21" s="385" t="s">
        <v>675</v>
      </c>
      <c r="W21" s="385" t="s">
        <v>675</v>
      </c>
      <c r="X21" s="385" t="s">
        <v>675</v>
      </c>
      <c r="Y21" s="383">
        <v>1</v>
      </c>
      <c r="Z21" s="383">
        <v>1</v>
      </c>
      <c r="AA21" s="70">
        <v>1</v>
      </c>
      <c r="AB21" s="156"/>
      <c r="AC21" s="388" t="s">
        <v>675</v>
      </c>
      <c r="AD21" s="385" t="s">
        <v>675</v>
      </c>
      <c r="AE21" s="385" t="s">
        <v>675</v>
      </c>
      <c r="AF21" s="385" t="s">
        <v>675</v>
      </c>
      <c r="AG21" s="594" t="s">
        <v>675</v>
      </c>
      <c r="AH21" s="119">
        <v>1</v>
      </c>
      <c r="AI21" s="73">
        <v>1</v>
      </c>
      <c r="AJ21" s="73">
        <v>1</v>
      </c>
      <c r="AK21" s="90"/>
    </row>
    <row r="22" spans="1:37">
      <c r="A22" s="161" t="s">
        <v>233</v>
      </c>
      <c r="B22" s="388" t="s">
        <v>675</v>
      </c>
      <c r="C22" s="385" t="s">
        <v>675</v>
      </c>
      <c r="D22" s="385" t="s">
        <v>675</v>
      </c>
      <c r="E22" s="385" t="s">
        <v>675</v>
      </c>
      <c r="F22" s="385" t="s">
        <v>675</v>
      </c>
      <c r="G22" s="383">
        <v>1</v>
      </c>
      <c r="H22" s="383">
        <v>1</v>
      </c>
      <c r="I22" s="70">
        <v>1</v>
      </c>
      <c r="J22" s="156"/>
      <c r="K22" s="388" t="s">
        <v>675</v>
      </c>
      <c r="L22" s="385" t="s">
        <v>675</v>
      </c>
      <c r="M22" s="385" t="s">
        <v>675</v>
      </c>
      <c r="N22" s="385" t="s">
        <v>675</v>
      </c>
      <c r="O22" s="385" t="s">
        <v>675</v>
      </c>
      <c r="P22" s="402">
        <v>1</v>
      </c>
      <c r="Q22" s="402">
        <v>1</v>
      </c>
      <c r="R22" s="73">
        <v>1</v>
      </c>
      <c r="S22" s="143"/>
      <c r="T22" s="388" t="s">
        <v>675</v>
      </c>
      <c r="U22" s="385" t="s">
        <v>675</v>
      </c>
      <c r="V22" s="385" t="s">
        <v>675</v>
      </c>
      <c r="W22" s="385" t="s">
        <v>675</v>
      </c>
      <c r="X22" s="385" t="s">
        <v>675</v>
      </c>
      <c r="Y22" s="383">
        <v>1</v>
      </c>
      <c r="Z22" s="383">
        <v>1</v>
      </c>
      <c r="AA22" s="70">
        <v>1</v>
      </c>
      <c r="AB22" s="156"/>
      <c r="AC22" s="388" t="s">
        <v>675</v>
      </c>
      <c r="AD22" s="385" t="s">
        <v>675</v>
      </c>
      <c r="AE22" s="385" t="s">
        <v>675</v>
      </c>
      <c r="AF22" s="385" t="s">
        <v>675</v>
      </c>
      <c r="AG22" s="594" t="s">
        <v>675</v>
      </c>
      <c r="AH22" s="119">
        <v>1</v>
      </c>
      <c r="AI22" s="73">
        <v>1</v>
      </c>
      <c r="AJ22" s="73">
        <v>1</v>
      </c>
      <c r="AK22" s="90"/>
    </row>
    <row r="23" spans="1:37">
      <c r="A23" s="161" t="s">
        <v>234</v>
      </c>
      <c r="B23" s="414"/>
      <c r="C23" s="132"/>
      <c r="D23" s="132"/>
      <c r="E23" s="132"/>
      <c r="F23" s="132"/>
      <c r="G23" s="383">
        <v>1</v>
      </c>
      <c r="H23" s="383" t="s">
        <v>167</v>
      </c>
      <c r="I23" s="70"/>
      <c r="J23" s="394"/>
      <c r="K23" s="392"/>
      <c r="L23" s="382"/>
      <c r="M23" s="382"/>
      <c r="N23" s="382"/>
      <c r="O23" s="382"/>
      <c r="P23" s="402">
        <v>1</v>
      </c>
      <c r="Q23" s="402" t="s">
        <v>167</v>
      </c>
      <c r="R23" s="73"/>
      <c r="S23" s="143"/>
      <c r="T23" s="392"/>
      <c r="U23" s="381"/>
      <c r="V23" s="381"/>
      <c r="W23" s="381"/>
      <c r="X23" s="381"/>
      <c r="Y23" s="383">
        <v>1</v>
      </c>
      <c r="Z23" s="383" t="s">
        <v>167</v>
      </c>
      <c r="AA23" s="70"/>
      <c r="AB23" s="156"/>
      <c r="AC23" s="388" t="s">
        <v>675</v>
      </c>
      <c r="AD23" s="385" t="s">
        <v>675</v>
      </c>
      <c r="AE23" s="385" t="s">
        <v>675</v>
      </c>
      <c r="AF23" s="385" t="s">
        <v>675</v>
      </c>
      <c r="AG23" s="594" t="s">
        <v>675</v>
      </c>
      <c r="AH23" s="119">
        <v>1</v>
      </c>
      <c r="AI23" s="73">
        <v>1</v>
      </c>
      <c r="AJ23" s="73">
        <v>1</v>
      </c>
      <c r="AK23" s="90"/>
    </row>
    <row r="24" spans="1:37">
      <c r="A24" s="161" t="s">
        <v>235</v>
      </c>
      <c r="B24" s="388" t="s">
        <v>675</v>
      </c>
      <c r="C24" s="132"/>
      <c r="D24" s="385" t="s">
        <v>675</v>
      </c>
      <c r="E24" s="385" t="s">
        <v>675</v>
      </c>
      <c r="F24" s="385" t="s">
        <v>675</v>
      </c>
      <c r="G24" s="383">
        <v>1</v>
      </c>
      <c r="H24" s="383">
        <v>1</v>
      </c>
      <c r="I24" s="70"/>
      <c r="J24" s="156"/>
      <c r="K24" s="388" t="s">
        <v>675</v>
      </c>
      <c r="L24" s="385" t="s">
        <v>675</v>
      </c>
      <c r="M24" s="385" t="s">
        <v>675</v>
      </c>
      <c r="N24" s="385" t="s">
        <v>675</v>
      </c>
      <c r="O24" s="385" t="s">
        <v>675</v>
      </c>
      <c r="P24" s="402">
        <v>1</v>
      </c>
      <c r="Q24" s="402">
        <v>1</v>
      </c>
      <c r="R24" s="73">
        <v>1</v>
      </c>
      <c r="S24" s="143"/>
      <c r="T24" s="388" t="s">
        <v>675</v>
      </c>
      <c r="U24" s="385" t="s">
        <v>675</v>
      </c>
      <c r="V24" s="385" t="s">
        <v>675</v>
      </c>
      <c r="W24" s="385" t="s">
        <v>675</v>
      </c>
      <c r="X24" s="385" t="s">
        <v>675</v>
      </c>
      <c r="Y24" s="383">
        <v>1</v>
      </c>
      <c r="Z24" s="383">
        <v>1</v>
      </c>
      <c r="AA24" s="70">
        <v>1</v>
      </c>
      <c r="AB24" s="156"/>
      <c r="AC24" s="388" t="s">
        <v>675</v>
      </c>
      <c r="AD24" s="385" t="s">
        <v>675</v>
      </c>
      <c r="AE24" s="385" t="s">
        <v>675</v>
      </c>
      <c r="AF24" s="385" t="s">
        <v>675</v>
      </c>
      <c r="AG24" s="594" t="s">
        <v>675</v>
      </c>
      <c r="AH24" s="119">
        <v>1</v>
      </c>
      <c r="AI24" s="73">
        <v>1</v>
      </c>
      <c r="AJ24" s="73">
        <v>1</v>
      </c>
      <c r="AK24" s="90"/>
    </row>
    <row r="25" spans="1:37">
      <c r="A25" s="161" t="s">
        <v>236</v>
      </c>
      <c r="B25" s="414"/>
      <c r="C25" s="132"/>
      <c r="D25" s="132"/>
      <c r="E25" s="132"/>
      <c r="F25" s="132"/>
      <c r="G25" s="383" t="s">
        <v>167</v>
      </c>
      <c r="H25" s="383" t="s">
        <v>167</v>
      </c>
      <c r="I25" s="70"/>
      <c r="J25" s="394"/>
      <c r="K25" s="392"/>
      <c r="L25" s="382"/>
      <c r="M25" s="382"/>
      <c r="N25" s="382"/>
      <c r="O25" s="382"/>
      <c r="P25" s="402" t="s">
        <v>167</v>
      </c>
      <c r="Q25" s="402" t="s">
        <v>167</v>
      </c>
      <c r="R25" s="73"/>
      <c r="S25" s="90"/>
      <c r="T25" s="392"/>
      <c r="U25" s="381"/>
      <c r="V25" s="381"/>
      <c r="W25" s="381"/>
      <c r="X25" s="381"/>
      <c r="Y25" s="383">
        <v>1</v>
      </c>
      <c r="Z25" s="383" t="s">
        <v>167</v>
      </c>
      <c r="AA25" s="70"/>
      <c r="AB25" s="394"/>
      <c r="AC25" s="388" t="s">
        <v>675</v>
      </c>
      <c r="AD25" s="385" t="s">
        <v>675</v>
      </c>
      <c r="AE25" s="385" t="s">
        <v>675</v>
      </c>
      <c r="AF25" s="385" t="s">
        <v>675</v>
      </c>
      <c r="AG25" s="594" t="s">
        <v>675</v>
      </c>
      <c r="AH25" s="119">
        <v>1</v>
      </c>
      <c r="AI25" s="73">
        <v>1</v>
      </c>
      <c r="AJ25" s="73">
        <v>1</v>
      </c>
      <c r="AK25" s="90"/>
    </row>
    <row r="26" spans="1:37">
      <c r="A26" s="161" t="s">
        <v>267</v>
      </c>
      <c r="B26" s="388" t="s">
        <v>675</v>
      </c>
      <c r="C26" s="132"/>
      <c r="D26" s="385" t="s">
        <v>675</v>
      </c>
      <c r="E26" s="385" t="s">
        <v>675</v>
      </c>
      <c r="F26" s="385" t="s">
        <v>675</v>
      </c>
      <c r="G26" s="383">
        <v>1</v>
      </c>
      <c r="H26" s="383">
        <v>1</v>
      </c>
      <c r="I26" s="70"/>
      <c r="J26" s="156"/>
      <c r="K26" s="388"/>
      <c r="L26" s="385"/>
      <c r="M26" s="385"/>
      <c r="N26" s="385"/>
      <c r="O26" s="385"/>
      <c r="P26" s="402">
        <v>1</v>
      </c>
      <c r="Q26" s="402" t="s">
        <v>167</v>
      </c>
      <c r="R26" s="73"/>
      <c r="S26" s="143"/>
      <c r="T26" s="388" t="s">
        <v>675</v>
      </c>
      <c r="U26" s="385" t="s">
        <v>675</v>
      </c>
      <c r="V26" s="385" t="s">
        <v>675</v>
      </c>
      <c r="W26" s="385" t="s">
        <v>675</v>
      </c>
      <c r="X26" s="385" t="s">
        <v>675</v>
      </c>
      <c r="Y26" s="383">
        <v>1</v>
      </c>
      <c r="Z26" s="383">
        <v>1</v>
      </c>
      <c r="AA26" s="70">
        <v>1</v>
      </c>
      <c r="AB26" s="156"/>
      <c r="AC26" s="388"/>
      <c r="AD26" s="385"/>
      <c r="AE26" s="385"/>
      <c r="AF26" s="385"/>
      <c r="AG26" s="594"/>
      <c r="AH26" s="119">
        <v>1</v>
      </c>
      <c r="AI26" s="73" t="s">
        <v>167</v>
      </c>
      <c r="AJ26" s="73"/>
      <c r="AK26" s="90"/>
    </row>
    <row r="27" spans="1:37">
      <c r="A27" s="161" t="s">
        <v>237</v>
      </c>
      <c r="B27" s="414"/>
      <c r="C27" s="132"/>
      <c r="D27" s="132"/>
      <c r="E27" s="132"/>
      <c r="F27" s="132"/>
      <c r="G27" s="383">
        <v>1</v>
      </c>
      <c r="H27" s="383" t="s">
        <v>167</v>
      </c>
      <c r="I27" s="70"/>
      <c r="J27" s="156"/>
      <c r="K27" s="388"/>
      <c r="L27" s="385"/>
      <c r="M27" s="385"/>
      <c r="N27" s="385"/>
      <c r="O27" s="385"/>
      <c r="P27" s="402">
        <v>1</v>
      </c>
      <c r="Q27" s="402" t="s">
        <v>167</v>
      </c>
      <c r="R27" s="73"/>
      <c r="S27" s="143"/>
      <c r="T27" s="392"/>
      <c r="U27" s="381"/>
      <c r="V27" s="381"/>
      <c r="W27" s="381"/>
      <c r="X27" s="381"/>
      <c r="Y27" s="383">
        <v>1</v>
      </c>
      <c r="Z27" s="383" t="s">
        <v>167</v>
      </c>
      <c r="AA27" s="70"/>
      <c r="AB27" s="156"/>
      <c r="AC27" s="392"/>
      <c r="AD27" s="471"/>
      <c r="AE27" s="471"/>
      <c r="AF27" s="471"/>
      <c r="AG27" s="595"/>
      <c r="AH27" s="119">
        <v>1</v>
      </c>
      <c r="AI27" s="73">
        <v>1</v>
      </c>
      <c r="AJ27" s="73"/>
      <c r="AK27" s="90"/>
    </row>
    <row r="28" spans="1:37">
      <c r="A28" s="161" t="s">
        <v>265</v>
      </c>
      <c r="B28" s="414"/>
      <c r="C28" s="132"/>
      <c r="D28" s="132"/>
      <c r="E28" s="132"/>
      <c r="F28" s="132"/>
      <c r="G28" s="383">
        <v>1</v>
      </c>
      <c r="H28" s="129" t="s">
        <v>167</v>
      </c>
      <c r="I28" s="70"/>
      <c r="J28" s="156"/>
      <c r="K28" s="388" t="s">
        <v>675</v>
      </c>
      <c r="L28" s="385" t="s">
        <v>675</v>
      </c>
      <c r="M28" s="385" t="s">
        <v>675</v>
      </c>
      <c r="N28" s="385" t="s">
        <v>675</v>
      </c>
      <c r="O28" s="385" t="s">
        <v>675</v>
      </c>
      <c r="P28" s="402">
        <v>1</v>
      </c>
      <c r="Q28" s="402">
        <v>1</v>
      </c>
      <c r="R28" s="73">
        <v>1</v>
      </c>
      <c r="S28" s="90"/>
      <c r="T28" s="388" t="s">
        <v>675</v>
      </c>
      <c r="U28" s="385" t="s">
        <v>675</v>
      </c>
      <c r="V28" s="385" t="s">
        <v>675</v>
      </c>
      <c r="W28" s="385" t="s">
        <v>675</v>
      </c>
      <c r="X28" s="385" t="s">
        <v>675</v>
      </c>
      <c r="Y28" s="383">
        <v>1</v>
      </c>
      <c r="Z28" s="383">
        <v>1</v>
      </c>
      <c r="AA28" s="70">
        <v>1</v>
      </c>
      <c r="AB28" s="156"/>
      <c r="AC28" s="388" t="s">
        <v>675</v>
      </c>
      <c r="AD28" s="385" t="s">
        <v>675</v>
      </c>
      <c r="AE28" s="385" t="s">
        <v>675</v>
      </c>
      <c r="AF28" s="385" t="s">
        <v>675</v>
      </c>
      <c r="AG28" s="594" t="s">
        <v>675</v>
      </c>
      <c r="AH28" s="119">
        <v>1</v>
      </c>
      <c r="AI28" s="73">
        <v>1</v>
      </c>
      <c r="AJ28" s="73">
        <v>1</v>
      </c>
      <c r="AK28" s="90"/>
    </row>
    <row r="29" spans="1:37">
      <c r="A29" s="161" t="s">
        <v>238</v>
      </c>
      <c r="B29" s="414"/>
      <c r="C29" s="132"/>
      <c r="D29" s="132"/>
      <c r="E29" s="132"/>
      <c r="F29" s="132"/>
      <c r="G29" s="70" t="s">
        <v>167</v>
      </c>
      <c r="H29" s="70" t="s">
        <v>167</v>
      </c>
      <c r="I29" s="70" t="s">
        <v>167</v>
      </c>
      <c r="J29" s="394"/>
      <c r="K29" s="392"/>
      <c r="L29" s="382"/>
      <c r="M29" s="382"/>
      <c r="N29" s="382"/>
      <c r="O29" s="382"/>
      <c r="P29" s="402" t="s">
        <v>167</v>
      </c>
      <c r="Q29" s="402" t="s">
        <v>167</v>
      </c>
      <c r="R29" s="73"/>
      <c r="S29" s="90"/>
      <c r="T29" s="388" t="s">
        <v>675</v>
      </c>
      <c r="U29" s="385" t="s">
        <v>675</v>
      </c>
      <c r="V29" s="385" t="s">
        <v>675</v>
      </c>
      <c r="W29" s="385" t="s">
        <v>675</v>
      </c>
      <c r="X29" s="385" t="s">
        <v>675</v>
      </c>
      <c r="Y29" s="383">
        <v>1</v>
      </c>
      <c r="Z29" s="383">
        <v>1</v>
      </c>
      <c r="AA29" s="70">
        <v>1</v>
      </c>
      <c r="AB29" s="394"/>
      <c r="AC29" s="388" t="s">
        <v>675</v>
      </c>
      <c r="AD29" s="385" t="s">
        <v>675</v>
      </c>
      <c r="AE29" s="385" t="s">
        <v>675</v>
      </c>
      <c r="AF29" s="385" t="s">
        <v>675</v>
      </c>
      <c r="AG29" s="594" t="s">
        <v>675</v>
      </c>
      <c r="AH29" s="119">
        <v>1</v>
      </c>
      <c r="AI29" s="73">
        <v>1</v>
      </c>
      <c r="AJ29" s="73">
        <v>1</v>
      </c>
      <c r="AK29" s="90"/>
    </row>
    <row r="30" spans="1:37" ht="16" thickBot="1">
      <c r="A30" s="130" t="s">
        <v>206</v>
      </c>
      <c r="B30" s="415"/>
      <c r="C30" s="416"/>
      <c r="D30" s="416"/>
      <c r="E30" s="416"/>
      <c r="F30" s="416"/>
      <c r="G30" s="398"/>
      <c r="H30" s="398"/>
      <c r="I30" s="398"/>
      <c r="J30" s="399"/>
      <c r="K30" s="395"/>
      <c r="L30" s="396"/>
      <c r="M30" s="396"/>
      <c r="N30" s="396"/>
      <c r="O30" s="396"/>
      <c r="P30" s="406"/>
      <c r="Q30" s="406"/>
      <c r="R30" s="406"/>
      <c r="S30" s="407"/>
      <c r="T30" s="395"/>
      <c r="U30" s="396"/>
      <c r="V30" s="396"/>
      <c r="W30" s="396"/>
      <c r="X30" s="396"/>
      <c r="Y30" s="397"/>
      <c r="Z30" s="397"/>
      <c r="AA30" s="398"/>
      <c r="AB30" s="399"/>
      <c r="AC30" s="395"/>
      <c r="AD30" s="396"/>
      <c r="AE30" s="396"/>
      <c r="AF30" s="396"/>
      <c r="AG30" s="596"/>
      <c r="AH30" s="597"/>
      <c r="AI30" s="406"/>
      <c r="AJ30" s="406"/>
      <c r="AK30" s="407"/>
    </row>
    <row r="31" spans="1:37">
      <c r="A31" s="137" t="s">
        <v>246</v>
      </c>
      <c r="B31" s="408"/>
      <c r="C31" s="408"/>
      <c r="D31" s="408"/>
      <c r="E31" s="408"/>
      <c r="F31" s="408"/>
      <c r="Y31" s="384"/>
    </row>
  </sheetData>
  <sheetProtection password="D4A9" sheet="1" objects="1" scenarios="1"/>
  <mergeCells count="4">
    <mergeCell ref="T10:AB10"/>
    <mergeCell ref="P10:S10"/>
    <mergeCell ref="G10:J10"/>
    <mergeCell ref="AC10:AK10"/>
  </mergeCells>
  <hyperlinks>
    <hyperlink ref="A1" location="INICIO!A1" display="Volver al indice"/>
  </hyperlinks>
  <pageMargins left="0.75" right="0.75" top="1" bottom="1" header="0.5" footer="0.5"/>
  <pageSetup paperSize="9" orientation="portrait" horizontalDpi="4294967292" verticalDpi="4294967292"/>
  <ignoredErrors>
    <ignoredError sqref="AA13 I13 R13" emptyCellReference="1"/>
  </ignoredError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
  <sheetViews>
    <sheetView workbookViewId="0"/>
  </sheetViews>
  <sheetFormatPr baseColWidth="10" defaultRowHeight="15" x14ac:dyDescent="0"/>
  <cols>
    <col min="1" max="1" width="26.83203125" customWidth="1"/>
    <col min="2" max="2" width="1.83203125" customWidth="1"/>
    <col min="3" max="5" width="15.1640625" hidden="1" customWidth="1"/>
    <col min="6" max="8" width="10.83203125" hidden="1" customWidth="1"/>
    <col min="9" max="9" width="12.5" hidden="1" customWidth="1"/>
    <col min="10" max="10" width="10.83203125" hidden="1" customWidth="1"/>
    <col min="16" max="16" width="19.1640625" hidden="1" customWidth="1"/>
    <col min="17" max="17" width="29.1640625" hidden="1" customWidth="1"/>
    <col min="18" max="18" width="32.5" hidden="1" customWidth="1"/>
    <col min="19" max="20" width="10.83203125" hidden="1" customWidth="1"/>
    <col min="21" max="21" width="10.83203125" customWidth="1"/>
    <col min="22" max="22" width="11.83203125" hidden="1" customWidth="1"/>
    <col min="23" max="24" width="10.83203125" hidden="1" customWidth="1"/>
    <col min="26" max="26" width="32.5" hidden="1" customWidth="1"/>
    <col min="27" max="27" width="27.83203125" hidden="1" customWidth="1"/>
    <col min="28" max="28" width="1.83203125" customWidth="1"/>
    <col min="29" max="31" width="15.1640625" hidden="1" customWidth="1"/>
    <col min="32" max="34" width="10.83203125" hidden="1" customWidth="1"/>
    <col min="35" max="35" width="12.5" hidden="1" customWidth="1"/>
    <col min="36" max="36" width="10.83203125" hidden="1" customWidth="1"/>
    <col min="42" max="42" width="19.1640625" hidden="1" customWidth="1"/>
    <col min="43" max="43" width="68" hidden="1" customWidth="1"/>
    <col min="44" max="44" width="32.5" hidden="1" customWidth="1"/>
    <col min="45" max="46" width="10.83203125" hidden="1" customWidth="1"/>
    <col min="47" max="47" width="10.83203125" customWidth="1"/>
    <col min="48" max="48" width="11.83203125" hidden="1" customWidth="1"/>
    <col min="49" max="50" width="10.83203125" hidden="1" customWidth="1"/>
    <col min="52" max="52" width="32.5" hidden="1" customWidth="1"/>
    <col min="53" max="53" width="27.83203125" hidden="1" customWidth="1"/>
    <col min="54" max="54" width="1.83203125" customWidth="1"/>
  </cols>
  <sheetData>
    <row r="1" spans="1:54">
      <c r="A1" s="235" t="s">
        <v>411</v>
      </c>
    </row>
    <row r="3" spans="1:54">
      <c r="A3" s="1" t="s">
        <v>67</v>
      </c>
      <c r="B3" s="1"/>
      <c r="C3" s="1"/>
      <c r="D3" s="1"/>
      <c r="E3" s="1"/>
      <c r="F3" s="1"/>
      <c r="G3" s="1"/>
      <c r="H3" s="1"/>
      <c r="I3" s="1"/>
      <c r="J3" s="1"/>
      <c r="K3" s="1"/>
      <c r="L3" s="1"/>
      <c r="M3" s="1"/>
      <c r="N3" s="1"/>
      <c r="O3" s="1"/>
      <c r="P3" s="1"/>
      <c r="Q3" s="1"/>
      <c r="R3" s="1"/>
      <c r="S3" s="1"/>
      <c r="T3" s="1"/>
      <c r="U3" s="1"/>
      <c r="V3" s="1"/>
      <c r="W3" s="1"/>
      <c r="X3" s="1"/>
      <c r="Y3" s="1"/>
      <c r="Z3" s="1"/>
      <c r="AA3" s="1"/>
      <c r="AB3" s="1"/>
    </row>
    <row r="4" spans="1:54">
      <c r="A4" t="s">
        <v>474</v>
      </c>
    </row>
    <row r="5" spans="1:54">
      <c r="A5" t="s">
        <v>468</v>
      </c>
    </row>
    <row r="6" spans="1:54">
      <c r="A6" s="202" t="s">
        <v>469</v>
      </c>
      <c r="B6" s="60"/>
      <c r="C6" s="60"/>
      <c r="D6" s="60"/>
      <c r="E6" s="60"/>
      <c r="F6" s="60"/>
      <c r="G6" s="60"/>
      <c r="H6" s="60"/>
      <c r="I6" s="60"/>
      <c r="J6" s="60"/>
      <c r="K6" s="60"/>
      <c r="L6" s="60"/>
      <c r="M6" s="60"/>
      <c r="N6" s="60"/>
      <c r="O6" s="60"/>
      <c r="P6" s="60"/>
      <c r="Q6" s="60"/>
      <c r="R6" s="60"/>
      <c r="S6" s="60"/>
      <c r="T6" s="60"/>
      <c r="U6" s="60"/>
      <c r="V6" s="60"/>
      <c r="W6" s="60"/>
      <c r="X6" s="60"/>
      <c r="Y6" s="60"/>
      <c r="Z6" s="60"/>
      <c r="AA6" s="60"/>
      <c r="AB6" s="60"/>
    </row>
    <row r="7" spans="1:54">
      <c r="A7" t="s">
        <v>470</v>
      </c>
    </row>
    <row r="8" spans="1:54">
      <c r="A8" t="s">
        <v>471</v>
      </c>
    </row>
    <row r="9" spans="1:54">
      <c r="A9" t="s">
        <v>472</v>
      </c>
    </row>
    <row r="10" spans="1:54">
      <c r="A10" t="s">
        <v>473</v>
      </c>
    </row>
    <row r="13" spans="1:54" ht="23">
      <c r="B13" s="59"/>
      <c r="C13" s="856" t="s">
        <v>144</v>
      </c>
      <c r="D13" s="857"/>
      <c r="E13" s="857"/>
      <c r="F13" s="857"/>
      <c r="G13" s="857"/>
      <c r="H13" s="857"/>
      <c r="I13" s="857"/>
      <c r="J13" s="857"/>
      <c r="K13" s="857"/>
      <c r="L13" s="857"/>
      <c r="M13" s="857"/>
      <c r="N13" s="857"/>
      <c r="O13" s="857"/>
      <c r="P13" s="857"/>
      <c r="Q13" s="857"/>
      <c r="R13" s="857"/>
      <c r="S13" s="857"/>
      <c r="T13" s="857"/>
      <c r="U13" s="857"/>
      <c r="V13" s="857"/>
      <c r="W13" s="857"/>
      <c r="X13" s="857"/>
      <c r="Y13" s="857"/>
      <c r="Z13" s="857"/>
      <c r="AA13" s="857"/>
      <c r="AB13" s="59"/>
      <c r="AC13" s="856" t="s">
        <v>75</v>
      </c>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c r="BA13" s="857"/>
      <c r="BB13" s="59"/>
    </row>
    <row r="14" spans="1:54" ht="75">
      <c r="B14" s="59"/>
      <c r="C14" s="18" t="s">
        <v>76</v>
      </c>
      <c r="D14" s="18" t="s">
        <v>139</v>
      </c>
      <c r="E14" s="18" t="s">
        <v>137</v>
      </c>
      <c r="F14" s="18" t="s">
        <v>138</v>
      </c>
      <c r="G14" s="18" t="s">
        <v>140</v>
      </c>
      <c r="H14" s="18" t="s">
        <v>141</v>
      </c>
      <c r="I14" s="18" t="s">
        <v>142</v>
      </c>
      <c r="J14" s="18" t="s">
        <v>77</v>
      </c>
      <c r="K14" s="61" t="s">
        <v>68</v>
      </c>
      <c r="L14" s="61" t="s">
        <v>69</v>
      </c>
      <c r="M14" s="61" t="s">
        <v>70</v>
      </c>
      <c r="N14" s="19" t="s">
        <v>71</v>
      </c>
      <c r="O14" s="19" t="s">
        <v>72</v>
      </c>
      <c r="P14" s="18" t="s">
        <v>78</v>
      </c>
      <c r="Q14" s="18" t="s">
        <v>79</v>
      </c>
      <c r="R14" s="18" t="s">
        <v>80</v>
      </c>
      <c r="S14" s="18" t="s">
        <v>143</v>
      </c>
      <c r="T14" s="18" t="s">
        <v>81</v>
      </c>
      <c r="U14" s="19" t="s">
        <v>73</v>
      </c>
      <c r="V14" s="18" t="s">
        <v>82</v>
      </c>
      <c r="W14" s="18" t="s">
        <v>83</v>
      </c>
      <c r="X14" s="18" t="s">
        <v>84</v>
      </c>
      <c r="Y14" s="19" t="s">
        <v>74</v>
      </c>
      <c r="Z14" s="21" t="s">
        <v>85</v>
      </c>
      <c r="AA14" s="21" t="s">
        <v>86</v>
      </c>
      <c r="AB14" s="59"/>
      <c r="AC14" s="18" t="s">
        <v>76</v>
      </c>
      <c r="AD14" s="18" t="s">
        <v>139</v>
      </c>
      <c r="AE14" s="18" t="s">
        <v>137</v>
      </c>
      <c r="AF14" s="18" t="s">
        <v>138</v>
      </c>
      <c r="AG14" s="18" t="s">
        <v>140</v>
      </c>
      <c r="AH14" s="18" t="s">
        <v>141</v>
      </c>
      <c r="AI14" s="18" t="s">
        <v>142</v>
      </c>
      <c r="AJ14" s="18" t="s">
        <v>77</v>
      </c>
      <c r="AK14" s="61" t="s">
        <v>68</v>
      </c>
      <c r="AL14" s="61" t="s">
        <v>69</v>
      </c>
      <c r="AM14" s="61" t="s">
        <v>70</v>
      </c>
      <c r="AN14" s="19" t="s">
        <v>71</v>
      </c>
      <c r="AO14" s="19" t="s">
        <v>72</v>
      </c>
      <c r="AP14" s="18" t="s">
        <v>78</v>
      </c>
      <c r="AQ14" s="18" t="s">
        <v>79</v>
      </c>
      <c r="AR14" s="18" t="s">
        <v>80</v>
      </c>
      <c r="AS14" s="18" t="s">
        <v>143</v>
      </c>
      <c r="AT14" s="18" t="s">
        <v>81</v>
      </c>
      <c r="AU14" s="19" t="s">
        <v>73</v>
      </c>
      <c r="AV14" s="18" t="s">
        <v>82</v>
      </c>
      <c r="AW14" s="18" t="s">
        <v>83</v>
      </c>
      <c r="AX14" s="18" t="s">
        <v>84</v>
      </c>
      <c r="AY14" s="19" t="s">
        <v>74</v>
      </c>
      <c r="AZ14" s="21" t="s">
        <v>85</v>
      </c>
      <c r="BA14" s="21" t="s">
        <v>86</v>
      </c>
      <c r="BB14" s="59"/>
    </row>
    <row r="15" spans="1:54">
      <c r="A15" s="22" t="s">
        <v>87</v>
      </c>
      <c r="B15" s="59"/>
      <c r="C15" s="23"/>
      <c r="D15" s="23"/>
      <c r="E15" s="23"/>
      <c r="F15" s="23"/>
      <c r="G15" s="23"/>
      <c r="H15" s="23"/>
      <c r="I15" s="23"/>
      <c r="J15" s="23"/>
      <c r="K15" s="24"/>
      <c r="L15" s="24"/>
      <c r="M15" s="24"/>
      <c r="N15" s="24"/>
      <c r="O15" s="24"/>
      <c r="P15" s="24"/>
      <c r="Q15" s="24"/>
      <c r="R15" s="24"/>
      <c r="S15" s="24"/>
      <c r="T15" s="24"/>
      <c r="U15" s="24"/>
      <c r="V15" s="24"/>
      <c r="W15" s="24"/>
      <c r="X15" s="24"/>
      <c r="Y15" s="24"/>
      <c r="Z15" s="24"/>
      <c r="AA15" s="24"/>
      <c r="AB15" s="59"/>
      <c r="AC15" s="23"/>
      <c r="AD15" s="23"/>
      <c r="AE15" s="23"/>
      <c r="AF15" s="23"/>
      <c r="AG15" s="23"/>
      <c r="AH15" s="23"/>
      <c r="AI15" s="23"/>
      <c r="AJ15" s="23"/>
      <c r="AK15" s="24"/>
      <c r="AL15" s="24"/>
      <c r="AM15" s="24"/>
      <c r="AN15" s="24"/>
      <c r="AO15" s="24"/>
      <c r="AP15" s="24"/>
      <c r="AQ15" s="24"/>
      <c r="AR15" s="24"/>
      <c r="AS15" s="24"/>
      <c r="AT15" s="24"/>
      <c r="AU15" s="24"/>
      <c r="AV15" s="24"/>
      <c r="AW15" s="24"/>
      <c r="AX15" s="24"/>
      <c r="AY15" s="24"/>
      <c r="AZ15" s="24"/>
      <c r="BA15" s="24"/>
      <c r="BB15" s="24"/>
    </row>
    <row r="16" spans="1:54" ht="45">
      <c r="A16" s="25" t="s">
        <v>88</v>
      </c>
      <c r="B16" s="59"/>
      <c r="C16" s="26">
        <v>45</v>
      </c>
      <c r="D16" s="64">
        <v>43</v>
      </c>
      <c r="E16" s="64">
        <v>43</v>
      </c>
      <c r="F16" s="64">
        <v>43</v>
      </c>
      <c r="G16" s="64">
        <v>43</v>
      </c>
      <c r="H16" s="64">
        <v>0</v>
      </c>
      <c r="I16" s="64">
        <f>SUM(G16+H16)</f>
        <v>43</v>
      </c>
      <c r="J16" s="64">
        <v>44</v>
      </c>
      <c r="K16" s="28">
        <f t="shared" ref="K16:K24" si="0">SUM(G16*100/E16)</f>
        <v>100</v>
      </c>
      <c r="L16" s="28">
        <f t="shared" ref="L16:L24" si="1">SUM(I16*100/E16)</f>
        <v>100</v>
      </c>
      <c r="M16" s="28">
        <f t="shared" ref="M16:M24" si="2">SUM(E16*100/C16)</f>
        <v>95.555555555555557</v>
      </c>
      <c r="N16" s="27">
        <f t="shared" ref="N16:N24" si="3">SUM(G16*100/F16)</f>
        <v>100</v>
      </c>
      <c r="O16" s="28">
        <f t="shared" ref="O16:O24" si="4">SUM(J16*100/C16)</f>
        <v>97.777777777777771</v>
      </c>
      <c r="P16" s="25"/>
      <c r="Q16" s="29" t="s">
        <v>148</v>
      </c>
      <c r="R16" s="29"/>
      <c r="S16" s="18">
        <v>43</v>
      </c>
      <c r="T16" s="18">
        <v>43</v>
      </c>
      <c r="U16" s="20">
        <f>SUM(T16*100/S16)</f>
        <v>100</v>
      </c>
      <c r="V16" s="18">
        <v>8</v>
      </c>
      <c r="W16" s="18">
        <v>8</v>
      </c>
      <c r="X16" s="18" t="s">
        <v>90</v>
      </c>
      <c r="Y16" s="27">
        <f>SUM(W16*100/V16)</f>
        <v>100</v>
      </c>
      <c r="Z16" s="30"/>
      <c r="AA16" s="8"/>
      <c r="AB16" s="59"/>
      <c r="AC16" s="26">
        <v>45</v>
      </c>
      <c r="AD16" s="26">
        <v>43</v>
      </c>
      <c r="AE16" s="26">
        <v>43</v>
      </c>
      <c r="AF16" s="26">
        <v>43</v>
      </c>
      <c r="AG16" s="26">
        <v>43</v>
      </c>
      <c r="AH16" s="26">
        <v>0</v>
      </c>
      <c r="AI16" s="26">
        <f>SUM(AG16+AH16)</f>
        <v>43</v>
      </c>
      <c r="AJ16" s="26">
        <v>45</v>
      </c>
      <c r="AK16" s="28">
        <f>SUM(AG16*100/AE16)</f>
        <v>100</v>
      </c>
      <c r="AL16" s="28">
        <f>SUM(AI16*100/AE16)</f>
        <v>100</v>
      </c>
      <c r="AM16" s="28">
        <f t="shared" ref="AM16:AM24" si="5">SUM(AE16*100/AC16)</f>
        <v>95.555555555555557</v>
      </c>
      <c r="AN16" s="27">
        <f t="shared" ref="AN16:AN24" si="6">SUM(AG16*100/AF16)</f>
        <v>100</v>
      </c>
      <c r="AO16" s="28">
        <f>SUM(AJ16*100/AC16)</f>
        <v>100</v>
      </c>
      <c r="AP16" s="25"/>
      <c r="AQ16" s="25"/>
      <c r="AR16" s="29" t="s">
        <v>89</v>
      </c>
      <c r="AS16" s="18">
        <v>43</v>
      </c>
      <c r="AT16" s="18">
        <v>43</v>
      </c>
      <c r="AU16" s="20">
        <f>SUM(AT16*100/AS16)</f>
        <v>100</v>
      </c>
      <c r="AV16" s="18">
        <v>8</v>
      </c>
      <c r="AW16" s="18">
        <v>8</v>
      </c>
      <c r="AX16" s="18" t="s">
        <v>90</v>
      </c>
      <c r="AY16" s="27">
        <f>SUM(AW16*100/AV16)</f>
        <v>100</v>
      </c>
      <c r="AZ16" s="30"/>
      <c r="BA16" s="8"/>
      <c r="BB16" s="59"/>
    </row>
    <row r="17" spans="1:54">
      <c r="A17" s="25" t="s">
        <v>91</v>
      </c>
      <c r="B17" s="59"/>
      <c r="C17" s="64">
        <v>10</v>
      </c>
      <c r="D17" s="64">
        <v>10</v>
      </c>
      <c r="E17" s="64">
        <v>10</v>
      </c>
      <c r="F17" s="64">
        <v>10</v>
      </c>
      <c r="G17" s="64">
        <v>10</v>
      </c>
      <c r="H17" s="64">
        <v>0</v>
      </c>
      <c r="I17" s="64">
        <f t="shared" ref="I17:I24" si="7">SUM(G17+H17)</f>
        <v>10</v>
      </c>
      <c r="J17" s="64">
        <v>20</v>
      </c>
      <c r="K17" s="28">
        <f t="shared" si="0"/>
        <v>100</v>
      </c>
      <c r="L17" s="28">
        <f t="shared" si="1"/>
        <v>100</v>
      </c>
      <c r="M17" s="28">
        <f t="shared" si="2"/>
        <v>100</v>
      </c>
      <c r="N17" s="27">
        <f t="shared" si="3"/>
        <v>100</v>
      </c>
      <c r="O17" s="28">
        <f t="shared" si="4"/>
        <v>200</v>
      </c>
      <c r="P17" s="25"/>
      <c r="Q17" s="25"/>
      <c r="R17" s="25"/>
      <c r="S17" s="26">
        <v>20</v>
      </c>
      <c r="T17" s="26">
        <v>20</v>
      </c>
      <c r="U17" s="20">
        <f>SUM(T17*100/S17)</f>
        <v>100</v>
      </c>
      <c r="V17" s="26">
        <v>4</v>
      </c>
      <c r="W17" s="26">
        <v>4</v>
      </c>
      <c r="X17" s="26" t="s">
        <v>92</v>
      </c>
      <c r="Y17" s="27">
        <f t="shared" ref="Y17:Y24" si="8">SUM(W17*100/V17)</f>
        <v>100</v>
      </c>
      <c r="Z17" s="30"/>
      <c r="AA17" s="8"/>
      <c r="AB17" s="59"/>
      <c r="AC17" s="26">
        <v>20</v>
      </c>
      <c r="AD17" s="26">
        <v>20</v>
      </c>
      <c r="AE17" s="26">
        <v>20</v>
      </c>
      <c r="AF17" s="26">
        <v>20</v>
      </c>
      <c r="AG17" s="26">
        <v>20</v>
      </c>
      <c r="AH17" s="26">
        <v>0</v>
      </c>
      <c r="AI17" s="26">
        <f t="shared" ref="AI17:AI24" si="9">SUM(AG17+AH17)</f>
        <v>20</v>
      </c>
      <c r="AJ17" s="26">
        <v>20</v>
      </c>
      <c r="AK17" s="28">
        <f t="shared" ref="AK17:AK26" si="10">SUM(AG17*100/AE17)</f>
        <v>100</v>
      </c>
      <c r="AL17" s="28">
        <f t="shared" ref="AL17:AL24" si="11">SUM(AI17*100/AE17)</f>
        <v>100</v>
      </c>
      <c r="AM17" s="28">
        <f t="shared" si="5"/>
        <v>100</v>
      </c>
      <c r="AN17" s="27">
        <f t="shared" si="6"/>
        <v>100</v>
      </c>
      <c r="AO17" s="28">
        <f t="shared" ref="AO17:AO24" si="12">SUM(AJ17*100/AC17)</f>
        <v>100</v>
      </c>
      <c r="AP17" s="25"/>
      <c r="AQ17" s="25"/>
      <c r="AR17" s="25"/>
      <c r="AS17" s="26">
        <v>20</v>
      </c>
      <c r="AT17" s="26">
        <v>20</v>
      </c>
      <c r="AU17" s="20">
        <f>SUM(AT17*100/AS17)</f>
        <v>100</v>
      </c>
      <c r="AV17" s="26">
        <v>4</v>
      </c>
      <c r="AW17" s="26">
        <v>4</v>
      </c>
      <c r="AX17" s="26" t="s">
        <v>92</v>
      </c>
      <c r="AY17" s="27">
        <f t="shared" ref="AY17:AY24" si="13">SUM(AW17*100/AV17)</f>
        <v>100</v>
      </c>
      <c r="AZ17" s="30"/>
      <c r="BA17" s="8"/>
      <c r="BB17" s="59"/>
    </row>
    <row r="18" spans="1:54" ht="225">
      <c r="A18" s="25" t="s">
        <v>93</v>
      </c>
      <c r="B18" s="59"/>
      <c r="C18" s="64">
        <v>47</v>
      </c>
      <c r="D18" s="64">
        <v>45</v>
      </c>
      <c r="E18" s="64">
        <v>45</v>
      </c>
      <c r="F18" s="64">
        <v>45</v>
      </c>
      <c r="G18" s="64">
        <v>45</v>
      </c>
      <c r="H18" s="64">
        <v>0</v>
      </c>
      <c r="I18" s="64">
        <f t="shared" si="7"/>
        <v>45</v>
      </c>
      <c r="J18" s="64">
        <v>43</v>
      </c>
      <c r="K18" s="28">
        <f t="shared" si="0"/>
        <v>100</v>
      </c>
      <c r="L18" s="28">
        <f t="shared" si="1"/>
        <v>100</v>
      </c>
      <c r="M18" s="28">
        <f t="shared" si="2"/>
        <v>95.744680851063833</v>
      </c>
      <c r="N18" s="28">
        <f t="shared" si="3"/>
        <v>100</v>
      </c>
      <c r="O18" s="28">
        <f t="shared" si="4"/>
        <v>91.489361702127653</v>
      </c>
      <c r="P18" s="25"/>
      <c r="Q18" s="65" t="s">
        <v>148</v>
      </c>
      <c r="R18" s="29"/>
      <c r="S18" s="18">
        <v>45</v>
      </c>
      <c r="T18" s="18">
        <v>41</v>
      </c>
      <c r="U18" s="32">
        <f t="shared" ref="U18:U24" si="14">SUM(T18*100/S18)</f>
        <v>91.111111111111114</v>
      </c>
      <c r="V18" s="18">
        <v>8</v>
      </c>
      <c r="W18" s="18">
        <v>8</v>
      </c>
      <c r="X18" s="18" t="s">
        <v>90</v>
      </c>
      <c r="Y18" s="27">
        <f t="shared" si="8"/>
        <v>100</v>
      </c>
      <c r="Z18" s="33"/>
      <c r="AA18" s="29"/>
      <c r="AB18" s="59"/>
      <c r="AC18" s="26">
        <v>47</v>
      </c>
      <c r="AD18" s="26">
        <v>45</v>
      </c>
      <c r="AE18" s="26">
        <v>45</v>
      </c>
      <c r="AF18" s="26">
        <v>45</v>
      </c>
      <c r="AG18" s="26">
        <v>44</v>
      </c>
      <c r="AH18" s="26">
        <v>0</v>
      </c>
      <c r="AI18" s="26">
        <f t="shared" si="9"/>
        <v>44</v>
      </c>
      <c r="AJ18" s="26">
        <v>46</v>
      </c>
      <c r="AK18" s="28">
        <f t="shared" si="10"/>
        <v>97.777777777777771</v>
      </c>
      <c r="AL18" s="28">
        <f t="shared" si="11"/>
        <v>97.777777777777771</v>
      </c>
      <c r="AM18" s="28">
        <f t="shared" si="5"/>
        <v>95.744680851063833</v>
      </c>
      <c r="AN18" s="28">
        <f t="shared" si="6"/>
        <v>97.777777777777771</v>
      </c>
      <c r="AO18" s="28">
        <f>SUM(AJ18*100/AC18)</f>
        <v>97.872340425531917</v>
      </c>
      <c r="AP18" s="25"/>
      <c r="AQ18" s="31" t="s">
        <v>94</v>
      </c>
      <c r="AR18" s="29" t="s">
        <v>89</v>
      </c>
      <c r="AS18" s="18">
        <v>45</v>
      </c>
      <c r="AT18" s="18">
        <v>41</v>
      </c>
      <c r="AU18" s="32">
        <f t="shared" ref="AU18:AU26" si="15">SUM(AT18*100/AS18)</f>
        <v>91.111111111111114</v>
      </c>
      <c r="AV18" s="18">
        <v>8</v>
      </c>
      <c r="AW18" s="18">
        <v>8</v>
      </c>
      <c r="AX18" s="18" t="s">
        <v>90</v>
      </c>
      <c r="AY18" s="27">
        <f t="shared" si="13"/>
        <v>100</v>
      </c>
      <c r="AZ18" s="33" t="s">
        <v>95</v>
      </c>
      <c r="BA18" s="29" t="s">
        <v>96</v>
      </c>
      <c r="BB18" s="59"/>
    </row>
    <row r="19" spans="1:54" ht="120">
      <c r="A19" s="25" t="s">
        <v>97</v>
      </c>
      <c r="B19" s="59"/>
      <c r="C19" s="64">
        <v>45</v>
      </c>
      <c r="D19" s="64">
        <v>43</v>
      </c>
      <c r="E19" s="64">
        <v>43</v>
      </c>
      <c r="F19" s="64">
        <v>43</v>
      </c>
      <c r="G19" s="64">
        <v>40</v>
      </c>
      <c r="H19" s="64">
        <v>2</v>
      </c>
      <c r="I19" s="64">
        <f t="shared" si="7"/>
        <v>42</v>
      </c>
      <c r="J19" s="64">
        <v>42</v>
      </c>
      <c r="K19" s="28">
        <f t="shared" si="0"/>
        <v>93.023255813953483</v>
      </c>
      <c r="L19" s="28">
        <f t="shared" si="1"/>
        <v>97.674418604651166</v>
      </c>
      <c r="M19" s="62">
        <f t="shared" si="2"/>
        <v>95.555555555555557</v>
      </c>
      <c r="N19" s="62">
        <f t="shared" si="3"/>
        <v>93.023255813953483</v>
      </c>
      <c r="O19" s="28">
        <f t="shared" si="4"/>
        <v>93.333333333333329</v>
      </c>
      <c r="P19" s="34"/>
      <c r="Q19" s="29" t="s">
        <v>147</v>
      </c>
      <c r="R19" s="29"/>
      <c r="S19" s="18">
        <v>43</v>
      </c>
      <c r="T19" s="18">
        <v>41</v>
      </c>
      <c r="U19" s="32">
        <f t="shared" si="14"/>
        <v>95.348837209302332</v>
      </c>
      <c r="V19" s="18">
        <v>8</v>
      </c>
      <c r="W19" s="18">
        <v>7</v>
      </c>
      <c r="X19" s="18" t="s">
        <v>90</v>
      </c>
      <c r="Y19" s="27">
        <f t="shared" si="8"/>
        <v>87.5</v>
      </c>
      <c r="Z19" s="33"/>
      <c r="AA19" s="29"/>
      <c r="AB19" s="59"/>
      <c r="AC19" s="26">
        <v>45</v>
      </c>
      <c r="AD19" s="26">
        <v>43</v>
      </c>
      <c r="AE19" s="26">
        <v>43</v>
      </c>
      <c r="AF19" s="26">
        <v>43</v>
      </c>
      <c r="AG19" s="26">
        <v>42</v>
      </c>
      <c r="AH19" s="26">
        <v>0</v>
      </c>
      <c r="AI19" s="26">
        <f t="shared" si="9"/>
        <v>42</v>
      </c>
      <c r="AJ19" s="26">
        <v>45</v>
      </c>
      <c r="AK19" s="28">
        <f>SUM(AG19*100/AE19)</f>
        <v>97.674418604651166</v>
      </c>
      <c r="AL19" s="28">
        <f>SUM(AI19*100/AE19)</f>
        <v>97.674418604651166</v>
      </c>
      <c r="AM19" s="62">
        <f t="shared" si="5"/>
        <v>95.555555555555557</v>
      </c>
      <c r="AN19" s="62">
        <f t="shared" si="6"/>
        <v>97.674418604651166</v>
      </c>
      <c r="AO19" s="28">
        <f>SUM(AJ19*100/AC19)</f>
        <v>100</v>
      </c>
      <c r="AP19" s="34" t="s">
        <v>98</v>
      </c>
      <c r="AQ19" s="25"/>
      <c r="AR19" s="29" t="s">
        <v>89</v>
      </c>
      <c r="AS19" s="18">
        <v>43</v>
      </c>
      <c r="AT19" s="18">
        <v>41</v>
      </c>
      <c r="AU19" s="32">
        <f t="shared" si="15"/>
        <v>95.348837209302332</v>
      </c>
      <c r="AV19" s="18">
        <v>8</v>
      </c>
      <c r="AW19" s="18">
        <v>7</v>
      </c>
      <c r="AX19" s="18" t="s">
        <v>90</v>
      </c>
      <c r="AY19" s="27">
        <f t="shared" si="13"/>
        <v>87.5</v>
      </c>
      <c r="AZ19" s="33" t="s">
        <v>99</v>
      </c>
      <c r="BA19" s="29" t="s">
        <v>100</v>
      </c>
      <c r="BB19" s="59"/>
    </row>
    <row r="20" spans="1:54" ht="60">
      <c r="A20" s="25" t="s">
        <v>101</v>
      </c>
      <c r="B20" s="59"/>
      <c r="C20" s="64">
        <v>50</v>
      </c>
      <c r="D20" s="64">
        <v>48</v>
      </c>
      <c r="E20" s="64">
        <v>48</v>
      </c>
      <c r="F20" s="64">
        <v>48</v>
      </c>
      <c r="G20" s="64">
        <v>47</v>
      </c>
      <c r="H20" s="26">
        <v>0</v>
      </c>
      <c r="I20" s="64">
        <f t="shared" si="7"/>
        <v>47</v>
      </c>
      <c r="J20" s="64">
        <v>46</v>
      </c>
      <c r="K20" s="28">
        <f t="shared" si="0"/>
        <v>97.916666666666671</v>
      </c>
      <c r="L20" s="28">
        <f t="shared" si="1"/>
        <v>97.916666666666671</v>
      </c>
      <c r="M20" s="28">
        <f t="shared" si="2"/>
        <v>96</v>
      </c>
      <c r="N20" s="28">
        <f t="shared" si="3"/>
        <v>97.916666666666671</v>
      </c>
      <c r="O20" s="28">
        <f t="shared" si="4"/>
        <v>92</v>
      </c>
      <c r="P20" s="25"/>
      <c r="Q20" s="29" t="s">
        <v>146</v>
      </c>
      <c r="R20" s="29"/>
      <c r="S20" s="18">
        <v>48</v>
      </c>
      <c r="T20" s="18">
        <v>45</v>
      </c>
      <c r="U20" s="32">
        <f t="shared" si="14"/>
        <v>93.75</v>
      </c>
      <c r="V20" s="18">
        <v>8</v>
      </c>
      <c r="W20" s="18">
        <v>8</v>
      </c>
      <c r="X20" s="18" t="s">
        <v>102</v>
      </c>
      <c r="Y20" s="27">
        <f t="shared" si="8"/>
        <v>100</v>
      </c>
      <c r="Z20" s="33"/>
      <c r="AA20" s="33"/>
      <c r="AB20" s="59"/>
      <c r="AC20" s="26">
        <v>50</v>
      </c>
      <c r="AD20" s="26">
        <v>48</v>
      </c>
      <c r="AE20" s="26">
        <v>48</v>
      </c>
      <c r="AF20" s="26">
        <v>48</v>
      </c>
      <c r="AG20" s="26">
        <v>48</v>
      </c>
      <c r="AH20" s="26">
        <v>0</v>
      </c>
      <c r="AI20" s="26">
        <f t="shared" si="9"/>
        <v>48</v>
      </c>
      <c r="AJ20" s="26">
        <v>50</v>
      </c>
      <c r="AK20" s="28">
        <f t="shared" si="10"/>
        <v>100</v>
      </c>
      <c r="AL20" s="28">
        <f t="shared" si="11"/>
        <v>100</v>
      </c>
      <c r="AM20" s="28">
        <f t="shared" si="5"/>
        <v>96</v>
      </c>
      <c r="AN20" s="28">
        <f t="shared" si="6"/>
        <v>100</v>
      </c>
      <c r="AO20" s="28">
        <f t="shared" si="12"/>
        <v>100</v>
      </c>
      <c r="AP20" s="25"/>
      <c r="AQ20" s="25"/>
      <c r="AR20" s="29" t="s">
        <v>89</v>
      </c>
      <c r="AS20" s="18">
        <v>48</v>
      </c>
      <c r="AT20" s="18">
        <v>45</v>
      </c>
      <c r="AU20" s="32">
        <f t="shared" si="15"/>
        <v>93.75</v>
      </c>
      <c r="AV20" s="18">
        <v>8</v>
      </c>
      <c r="AW20" s="18">
        <v>8</v>
      </c>
      <c r="AX20" s="18" t="s">
        <v>102</v>
      </c>
      <c r="AY20" s="27">
        <f t="shared" si="13"/>
        <v>100</v>
      </c>
      <c r="AZ20" s="33" t="s">
        <v>103</v>
      </c>
      <c r="BA20" s="33" t="s">
        <v>104</v>
      </c>
      <c r="BB20" s="59"/>
    </row>
    <row r="21" spans="1:54" ht="165">
      <c r="A21" s="25" t="s">
        <v>105</v>
      </c>
      <c r="B21" s="59"/>
      <c r="C21" s="26">
        <v>45</v>
      </c>
      <c r="D21" s="26">
        <v>43</v>
      </c>
      <c r="E21" s="26"/>
      <c r="F21" s="26"/>
      <c r="G21" s="26"/>
      <c r="H21" s="26"/>
      <c r="I21" s="26"/>
      <c r="J21" s="26"/>
      <c r="K21" s="28" t="e">
        <f t="shared" si="0"/>
        <v>#DIV/0!</v>
      </c>
      <c r="L21" s="28" t="e">
        <f t="shared" si="1"/>
        <v>#DIV/0!</v>
      </c>
      <c r="M21" s="28">
        <f t="shared" si="2"/>
        <v>0</v>
      </c>
      <c r="N21" s="28" t="e">
        <f t="shared" si="3"/>
        <v>#DIV/0!</v>
      </c>
      <c r="O21" s="28">
        <f t="shared" si="4"/>
        <v>0</v>
      </c>
      <c r="P21" s="34"/>
      <c r="Q21" s="66" t="s">
        <v>149</v>
      </c>
      <c r="R21" s="35"/>
      <c r="S21" s="36">
        <v>43</v>
      </c>
      <c r="T21" s="36">
        <v>41</v>
      </c>
      <c r="U21" s="32">
        <f t="shared" si="14"/>
        <v>95.348837209302332</v>
      </c>
      <c r="V21" s="36">
        <v>8</v>
      </c>
      <c r="W21" s="36">
        <v>8</v>
      </c>
      <c r="X21" s="18" t="s">
        <v>102</v>
      </c>
      <c r="Y21" s="27">
        <f t="shared" si="8"/>
        <v>100</v>
      </c>
      <c r="Z21" s="33"/>
      <c r="AA21" s="37"/>
      <c r="AB21" s="59"/>
      <c r="AC21" s="26">
        <v>45</v>
      </c>
      <c r="AD21" s="26">
        <v>43</v>
      </c>
      <c r="AE21" s="26">
        <v>43</v>
      </c>
      <c r="AF21" s="26">
        <v>43</v>
      </c>
      <c r="AG21" s="26">
        <v>40</v>
      </c>
      <c r="AH21" s="26">
        <v>0</v>
      </c>
      <c r="AI21" s="26">
        <f t="shared" si="9"/>
        <v>40</v>
      </c>
      <c r="AJ21" s="26">
        <v>45</v>
      </c>
      <c r="AK21" s="28">
        <f t="shared" si="10"/>
        <v>93.023255813953483</v>
      </c>
      <c r="AL21" s="28">
        <f t="shared" si="11"/>
        <v>93.023255813953483</v>
      </c>
      <c r="AM21" s="28">
        <f t="shared" si="5"/>
        <v>95.555555555555557</v>
      </c>
      <c r="AN21" s="28">
        <f t="shared" si="6"/>
        <v>93.023255813953483</v>
      </c>
      <c r="AO21" s="28">
        <f t="shared" si="12"/>
        <v>100</v>
      </c>
      <c r="AP21" s="34"/>
      <c r="AQ21" s="25"/>
      <c r="AR21" s="35" t="s">
        <v>106</v>
      </c>
      <c r="AS21" s="36">
        <v>43</v>
      </c>
      <c r="AT21" s="36">
        <v>41</v>
      </c>
      <c r="AU21" s="32">
        <f t="shared" si="15"/>
        <v>95.348837209302332</v>
      </c>
      <c r="AV21" s="36">
        <v>8</v>
      </c>
      <c r="AW21" s="36">
        <v>8</v>
      </c>
      <c r="AX21" s="18" t="s">
        <v>102</v>
      </c>
      <c r="AY21" s="27">
        <f t="shared" si="13"/>
        <v>100</v>
      </c>
      <c r="AZ21" s="33" t="s">
        <v>107</v>
      </c>
      <c r="BA21" s="37" t="s">
        <v>108</v>
      </c>
      <c r="BB21" s="59"/>
    </row>
    <row r="22" spans="1:54" ht="45">
      <c r="A22" s="25" t="s">
        <v>109</v>
      </c>
      <c r="B22" s="59"/>
      <c r="C22" s="26">
        <v>46</v>
      </c>
      <c r="D22" s="64">
        <v>44</v>
      </c>
      <c r="E22" s="64">
        <v>44</v>
      </c>
      <c r="F22" s="64">
        <v>44</v>
      </c>
      <c r="G22" s="64">
        <v>44</v>
      </c>
      <c r="H22" s="64">
        <v>0</v>
      </c>
      <c r="I22" s="64">
        <f t="shared" si="7"/>
        <v>44</v>
      </c>
      <c r="J22" s="64">
        <v>44</v>
      </c>
      <c r="K22" s="28">
        <f t="shared" si="0"/>
        <v>100</v>
      </c>
      <c r="L22" s="28">
        <f t="shared" si="1"/>
        <v>100</v>
      </c>
      <c r="M22" s="28">
        <f t="shared" si="2"/>
        <v>95.652173913043484</v>
      </c>
      <c r="N22" s="27">
        <f t="shared" si="3"/>
        <v>100</v>
      </c>
      <c r="O22" s="28">
        <f t="shared" si="4"/>
        <v>95.652173913043484</v>
      </c>
      <c r="P22" s="25"/>
      <c r="Q22" s="25" t="s">
        <v>145</v>
      </c>
      <c r="R22" s="35"/>
      <c r="S22" s="36">
        <v>44</v>
      </c>
      <c r="T22" s="36">
        <v>44</v>
      </c>
      <c r="U22" s="20">
        <f t="shared" si="14"/>
        <v>100</v>
      </c>
      <c r="V22" s="36">
        <v>8</v>
      </c>
      <c r="W22" s="36">
        <v>8</v>
      </c>
      <c r="X22" s="36" t="s">
        <v>90</v>
      </c>
      <c r="Y22" s="27">
        <f t="shared" si="8"/>
        <v>100</v>
      </c>
      <c r="Z22" s="30"/>
      <c r="AA22" s="8"/>
      <c r="AB22" s="59"/>
      <c r="AC22" s="26">
        <v>46</v>
      </c>
      <c r="AD22" s="26">
        <v>44</v>
      </c>
      <c r="AE22" s="26">
        <v>44</v>
      </c>
      <c r="AF22" s="26">
        <v>44</v>
      </c>
      <c r="AG22" s="26">
        <v>44</v>
      </c>
      <c r="AH22" s="26">
        <v>0</v>
      </c>
      <c r="AI22" s="26">
        <f t="shared" si="9"/>
        <v>44</v>
      </c>
      <c r="AJ22" s="26">
        <v>46</v>
      </c>
      <c r="AK22" s="28">
        <f t="shared" si="10"/>
        <v>100</v>
      </c>
      <c r="AL22" s="28">
        <f t="shared" si="11"/>
        <v>100</v>
      </c>
      <c r="AM22" s="28">
        <f t="shared" si="5"/>
        <v>95.652173913043484</v>
      </c>
      <c r="AN22" s="27">
        <f t="shared" si="6"/>
        <v>100</v>
      </c>
      <c r="AO22" s="28">
        <f t="shared" si="12"/>
        <v>100</v>
      </c>
      <c r="AP22" s="25"/>
      <c r="AQ22" s="25"/>
      <c r="AR22" s="35" t="s">
        <v>89</v>
      </c>
      <c r="AS22" s="36">
        <v>44</v>
      </c>
      <c r="AT22" s="36">
        <v>44</v>
      </c>
      <c r="AU22" s="20">
        <f t="shared" si="15"/>
        <v>100</v>
      </c>
      <c r="AV22" s="36">
        <v>8</v>
      </c>
      <c r="AW22" s="36">
        <v>8</v>
      </c>
      <c r="AX22" s="36" t="s">
        <v>90</v>
      </c>
      <c r="AY22" s="27">
        <f t="shared" si="13"/>
        <v>100</v>
      </c>
      <c r="AZ22" s="30"/>
      <c r="BA22" s="8"/>
      <c r="BB22" s="59"/>
    </row>
    <row r="23" spans="1:54" ht="45">
      <c r="A23" s="25" t="s">
        <v>110</v>
      </c>
      <c r="B23" s="59"/>
      <c r="C23" s="26">
        <v>53</v>
      </c>
      <c r="D23" s="26">
        <v>52</v>
      </c>
      <c r="E23" s="64">
        <v>52</v>
      </c>
      <c r="F23" s="64">
        <v>52</v>
      </c>
      <c r="G23" s="64">
        <v>52</v>
      </c>
      <c r="H23" s="64">
        <v>0</v>
      </c>
      <c r="I23" s="64">
        <f t="shared" si="7"/>
        <v>52</v>
      </c>
      <c r="J23" s="64">
        <v>51</v>
      </c>
      <c r="K23" s="28">
        <f t="shared" si="0"/>
        <v>100</v>
      </c>
      <c r="L23" s="28">
        <f t="shared" si="1"/>
        <v>100</v>
      </c>
      <c r="M23" s="28">
        <f t="shared" si="2"/>
        <v>98.113207547169807</v>
      </c>
      <c r="N23" s="28">
        <f t="shared" si="3"/>
        <v>100</v>
      </c>
      <c r="O23" s="28">
        <f t="shared" si="4"/>
        <v>96.226415094339629</v>
      </c>
      <c r="P23" s="25"/>
      <c r="Q23" s="29" t="s">
        <v>150</v>
      </c>
      <c r="R23" s="35"/>
      <c r="S23" s="36">
        <v>52</v>
      </c>
      <c r="T23" s="36">
        <v>52</v>
      </c>
      <c r="U23" s="20">
        <f t="shared" si="14"/>
        <v>100</v>
      </c>
      <c r="V23" s="36">
        <v>7</v>
      </c>
      <c r="W23" s="36">
        <v>7</v>
      </c>
      <c r="X23" s="36" t="s">
        <v>90</v>
      </c>
      <c r="Y23" s="27">
        <f t="shared" si="8"/>
        <v>100</v>
      </c>
      <c r="Z23" s="30"/>
      <c r="AA23" s="8"/>
      <c r="AB23" s="59"/>
      <c r="AC23" s="26">
        <v>53</v>
      </c>
      <c r="AD23" s="26">
        <v>52</v>
      </c>
      <c r="AE23" s="26">
        <v>52</v>
      </c>
      <c r="AF23" s="26">
        <v>52</v>
      </c>
      <c r="AG23" s="26">
        <v>52</v>
      </c>
      <c r="AH23" s="26">
        <v>0</v>
      </c>
      <c r="AI23" s="26">
        <f t="shared" si="9"/>
        <v>52</v>
      </c>
      <c r="AJ23" s="26">
        <v>53</v>
      </c>
      <c r="AK23" s="28">
        <f t="shared" si="10"/>
        <v>100</v>
      </c>
      <c r="AL23" s="28">
        <f t="shared" si="11"/>
        <v>100</v>
      </c>
      <c r="AM23" s="28">
        <f t="shared" si="5"/>
        <v>98.113207547169807</v>
      </c>
      <c r="AN23" s="28">
        <f t="shared" si="6"/>
        <v>100</v>
      </c>
      <c r="AO23" s="28">
        <f t="shared" si="12"/>
        <v>100</v>
      </c>
      <c r="AP23" s="25"/>
      <c r="AQ23" s="25"/>
      <c r="AR23" s="35" t="s">
        <v>111</v>
      </c>
      <c r="AS23" s="36">
        <v>52</v>
      </c>
      <c r="AT23" s="36">
        <v>52</v>
      </c>
      <c r="AU23" s="20">
        <f t="shared" si="15"/>
        <v>100</v>
      </c>
      <c r="AV23" s="36">
        <v>7</v>
      </c>
      <c r="AW23" s="36">
        <v>7</v>
      </c>
      <c r="AX23" s="36" t="s">
        <v>90</v>
      </c>
      <c r="AY23" s="27">
        <f t="shared" si="13"/>
        <v>100</v>
      </c>
      <c r="AZ23" s="30"/>
      <c r="BA23" s="8"/>
      <c r="BB23" s="59"/>
    </row>
    <row r="24" spans="1:54" ht="75">
      <c r="A24" s="25" t="s">
        <v>112</v>
      </c>
      <c r="B24" s="59"/>
      <c r="C24" s="64">
        <v>44</v>
      </c>
      <c r="D24" s="64">
        <v>42</v>
      </c>
      <c r="E24" s="64">
        <v>42</v>
      </c>
      <c r="F24" s="64">
        <v>42</v>
      </c>
      <c r="G24" s="64">
        <v>42</v>
      </c>
      <c r="H24" s="26">
        <v>0</v>
      </c>
      <c r="I24" s="64">
        <f t="shared" si="7"/>
        <v>42</v>
      </c>
      <c r="J24" s="26">
        <v>42</v>
      </c>
      <c r="K24" s="28">
        <f t="shared" si="0"/>
        <v>100</v>
      </c>
      <c r="L24" s="28">
        <f t="shared" si="1"/>
        <v>100</v>
      </c>
      <c r="M24" s="62">
        <f t="shared" si="2"/>
        <v>95.454545454545453</v>
      </c>
      <c r="N24" s="62">
        <f t="shared" si="3"/>
        <v>100</v>
      </c>
      <c r="O24" s="28">
        <f t="shared" si="4"/>
        <v>95.454545454545453</v>
      </c>
      <c r="P24" s="31"/>
      <c r="Q24" s="25" t="s">
        <v>145</v>
      </c>
      <c r="R24" s="29"/>
      <c r="S24" s="18">
        <v>42</v>
      </c>
      <c r="T24" s="18">
        <v>41</v>
      </c>
      <c r="U24" s="32">
        <f t="shared" si="14"/>
        <v>97.61904761904762</v>
      </c>
      <c r="V24" s="18">
        <v>8</v>
      </c>
      <c r="W24" s="18">
        <v>8</v>
      </c>
      <c r="X24" s="18" t="s">
        <v>115</v>
      </c>
      <c r="Y24" s="27">
        <f t="shared" si="8"/>
        <v>100</v>
      </c>
      <c r="Z24" s="33"/>
      <c r="AA24" s="33"/>
      <c r="AB24" s="59"/>
      <c r="AC24" s="26">
        <v>44</v>
      </c>
      <c r="AD24" s="26">
        <v>42</v>
      </c>
      <c r="AE24" s="26">
        <v>42</v>
      </c>
      <c r="AF24" s="26">
        <v>42</v>
      </c>
      <c r="AG24" s="26">
        <v>41</v>
      </c>
      <c r="AH24" s="26">
        <v>0</v>
      </c>
      <c r="AI24" s="26">
        <f t="shared" si="9"/>
        <v>41</v>
      </c>
      <c r="AJ24" s="26">
        <v>44</v>
      </c>
      <c r="AK24" s="28">
        <f t="shared" si="10"/>
        <v>97.61904761904762</v>
      </c>
      <c r="AL24" s="28">
        <f t="shared" si="11"/>
        <v>97.61904761904762</v>
      </c>
      <c r="AM24" s="62">
        <f t="shared" si="5"/>
        <v>95.454545454545453</v>
      </c>
      <c r="AN24" s="62">
        <f t="shared" si="6"/>
        <v>97.61904761904762</v>
      </c>
      <c r="AO24" s="28">
        <f t="shared" si="12"/>
        <v>100</v>
      </c>
      <c r="AP24" s="31" t="s">
        <v>113</v>
      </c>
      <c r="AQ24" s="25"/>
      <c r="AR24" s="29" t="s">
        <v>114</v>
      </c>
      <c r="AS24" s="18">
        <v>42</v>
      </c>
      <c r="AT24" s="18">
        <v>41</v>
      </c>
      <c r="AU24" s="32">
        <f t="shared" si="15"/>
        <v>97.61904761904762</v>
      </c>
      <c r="AV24" s="18">
        <v>8</v>
      </c>
      <c r="AW24" s="18">
        <v>8</v>
      </c>
      <c r="AX24" s="18" t="s">
        <v>115</v>
      </c>
      <c r="AY24" s="27">
        <f t="shared" si="13"/>
        <v>100</v>
      </c>
      <c r="AZ24" s="33" t="s">
        <v>116</v>
      </c>
      <c r="BA24" s="33" t="s">
        <v>117</v>
      </c>
      <c r="BB24" s="59"/>
    </row>
    <row r="25" spans="1:54">
      <c r="A25" s="38"/>
      <c r="B25" s="59"/>
      <c r="C25" s="39"/>
      <c r="D25" s="39"/>
      <c r="E25" s="39"/>
      <c r="F25" s="39"/>
      <c r="G25" s="39"/>
      <c r="H25" s="39"/>
      <c r="I25" s="39"/>
      <c r="J25" s="39"/>
      <c r="K25" s="40"/>
      <c r="L25" s="40"/>
      <c r="M25" s="40"/>
      <c r="N25" s="40"/>
      <c r="O25" s="40"/>
      <c r="P25" s="38"/>
      <c r="Q25" s="38"/>
      <c r="R25" s="41"/>
      <c r="S25" s="42"/>
      <c r="T25" s="42"/>
      <c r="U25" s="43"/>
      <c r="V25" s="42"/>
      <c r="W25" s="42"/>
      <c r="X25" s="42"/>
      <c r="Y25" s="44"/>
      <c r="Z25" s="45"/>
      <c r="AA25" s="45"/>
      <c r="AB25" s="59"/>
      <c r="AC25" s="39"/>
      <c r="AD25" s="39"/>
      <c r="AE25" s="39"/>
      <c r="AF25" s="39"/>
      <c r="AG25" s="39"/>
      <c r="AH25" s="39"/>
      <c r="AI25" s="39"/>
      <c r="AJ25" s="39"/>
      <c r="AK25" s="40"/>
      <c r="AL25" s="40"/>
      <c r="AM25" s="40"/>
      <c r="AN25" s="40"/>
      <c r="AO25" s="40"/>
      <c r="AP25" s="38"/>
      <c r="AQ25" s="38"/>
      <c r="AR25" s="41"/>
      <c r="AS25" s="42"/>
      <c r="AT25" s="42"/>
      <c r="AU25" s="43"/>
      <c r="AV25" s="42"/>
      <c r="AW25" s="42"/>
      <c r="AX25" s="42"/>
      <c r="AY25" s="44"/>
      <c r="AZ25" s="45"/>
      <c r="BA25" s="45"/>
      <c r="BB25" s="59"/>
    </row>
    <row r="26" spans="1:54">
      <c r="A26" s="46" t="s">
        <v>118</v>
      </c>
      <c r="B26" s="59"/>
      <c r="C26" s="47">
        <f t="shared" ref="C26:J26" si="16">SUM(C16:C25)</f>
        <v>385</v>
      </c>
      <c r="D26" s="47">
        <f t="shared" si="16"/>
        <v>370</v>
      </c>
      <c r="E26" s="47">
        <f t="shared" si="16"/>
        <v>327</v>
      </c>
      <c r="F26" s="47">
        <f t="shared" si="16"/>
        <v>327</v>
      </c>
      <c r="G26" s="47">
        <f t="shared" si="16"/>
        <v>323</v>
      </c>
      <c r="H26" s="47">
        <f t="shared" si="16"/>
        <v>2</v>
      </c>
      <c r="I26" s="47">
        <f t="shared" si="16"/>
        <v>325</v>
      </c>
      <c r="J26" s="47">
        <f t="shared" si="16"/>
        <v>332</v>
      </c>
      <c r="K26" s="28">
        <f>SUM(G26*100/E26)</f>
        <v>98.776758409785927</v>
      </c>
      <c r="L26" s="28">
        <f>SUM(I26*100/E26)</f>
        <v>99.388379204892971</v>
      </c>
      <c r="M26" s="48">
        <f>SUM(E26*100/C26)</f>
        <v>84.935064935064929</v>
      </c>
      <c r="N26" s="48">
        <f>SUM(G26*100/F26)</f>
        <v>98.776758409785927</v>
      </c>
      <c r="O26" s="48">
        <f>SUM(J26*100/C26)</f>
        <v>86.233766233766232</v>
      </c>
      <c r="P26" s="25"/>
      <c r="Q26" s="25"/>
      <c r="R26" s="29"/>
      <c r="S26" s="49">
        <f>SUM(S16:S25)</f>
        <v>380</v>
      </c>
      <c r="T26" s="49">
        <f>SUM(T16:T25)</f>
        <v>368</v>
      </c>
      <c r="U26" s="50">
        <f>SUM(T26*100/S26)</f>
        <v>96.84210526315789</v>
      </c>
      <c r="V26" s="49">
        <f>SUM(V16:V24)</f>
        <v>67</v>
      </c>
      <c r="W26" s="49">
        <f>SUM(W16:W24)</f>
        <v>66</v>
      </c>
      <c r="X26" s="18"/>
      <c r="Y26" s="48">
        <f>SUM(W26*100/V26)</f>
        <v>98.507462686567166</v>
      </c>
      <c r="Z26" s="33"/>
      <c r="AA26" s="33"/>
      <c r="AB26" s="59"/>
      <c r="AC26" s="47">
        <f t="shared" ref="AC26:AJ26" si="17">SUM(AC16:AC25)</f>
        <v>395</v>
      </c>
      <c r="AD26" s="47">
        <f t="shared" si="17"/>
        <v>380</v>
      </c>
      <c r="AE26" s="47">
        <f t="shared" si="17"/>
        <v>380</v>
      </c>
      <c r="AF26" s="47">
        <f t="shared" si="17"/>
        <v>380</v>
      </c>
      <c r="AG26" s="47">
        <f t="shared" si="17"/>
        <v>374</v>
      </c>
      <c r="AH26" s="47">
        <f t="shared" si="17"/>
        <v>0</v>
      </c>
      <c r="AI26" s="47">
        <f t="shared" si="17"/>
        <v>374</v>
      </c>
      <c r="AJ26" s="47">
        <f t="shared" si="17"/>
        <v>394</v>
      </c>
      <c r="AK26" s="28">
        <f t="shared" si="10"/>
        <v>98.421052631578945</v>
      </c>
      <c r="AL26" s="28">
        <f>SUM(AI26*100/AE26)</f>
        <v>98.421052631578945</v>
      </c>
      <c r="AM26" s="48">
        <f>SUM(AE26*100/AC26)</f>
        <v>96.202531645569621</v>
      </c>
      <c r="AN26" s="48">
        <f>SUM(AG26*100/AF26)</f>
        <v>98.421052631578945</v>
      </c>
      <c r="AO26" s="48">
        <f>SUM(AJ26*100/AC26)</f>
        <v>99.74683544303798</v>
      </c>
      <c r="AP26" s="25"/>
      <c r="AQ26" s="25"/>
      <c r="AR26" s="29"/>
      <c r="AS26" s="49">
        <f>SUM(AS16:AS25)</f>
        <v>380</v>
      </c>
      <c r="AT26" s="49">
        <f>SUM(AT16:AT25)</f>
        <v>368</v>
      </c>
      <c r="AU26" s="50">
        <f t="shared" si="15"/>
        <v>96.84210526315789</v>
      </c>
      <c r="AV26" s="49">
        <f>SUM(AV16:AV24)</f>
        <v>67</v>
      </c>
      <c r="AW26" s="49">
        <f>SUM(AW16:AW24)</f>
        <v>66</v>
      </c>
      <c r="AX26" s="18"/>
      <c r="AY26" s="48">
        <f>SUM(AW26*100/AV26)</f>
        <v>98.507462686567166</v>
      </c>
      <c r="AZ26" s="33"/>
      <c r="BA26" s="33"/>
      <c r="BB26" s="59"/>
    </row>
    <row r="27" spans="1:54">
      <c r="A27" s="51"/>
      <c r="B27" s="59"/>
      <c r="C27" s="52"/>
      <c r="D27" s="52"/>
      <c r="E27" s="52"/>
      <c r="F27" s="52"/>
      <c r="G27" s="52"/>
      <c r="H27" s="52"/>
      <c r="I27" s="52"/>
      <c r="J27" s="52"/>
      <c r="K27" s="53"/>
      <c r="L27" s="53"/>
      <c r="M27" s="53"/>
      <c r="N27" s="53"/>
      <c r="O27" s="53"/>
      <c r="P27" s="51"/>
      <c r="Q27" s="51"/>
      <c r="R27" s="51"/>
      <c r="S27" s="52"/>
      <c r="T27" s="52"/>
      <c r="U27" s="52"/>
      <c r="V27" s="52"/>
      <c r="W27" s="52"/>
      <c r="X27" s="52"/>
      <c r="AB27" s="59"/>
      <c r="AC27" s="52"/>
      <c r="AD27" s="52"/>
      <c r="AE27" s="52"/>
      <c r="AF27" s="52"/>
      <c r="AG27" s="52"/>
      <c r="AH27" s="52"/>
      <c r="AI27" s="52"/>
      <c r="AJ27" s="52"/>
      <c r="AK27" s="53"/>
      <c r="AL27" s="53"/>
      <c r="AM27" s="53"/>
      <c r="AN27" s="53"/>
      <c r="AO27" s="53"/>
      <c r="AP27" s="51"/>
      <c r="AQ27" s="51"/>
      <c r="AR27" s="51"/>
      <c r="AS27" s="52"/>
      <c r="AT27" s="52"/>
      <c r="AU27" s="52"/>
      <c r="AV27" s="52"/>
      <c r="AW27" s="52"/>
      <c r="AX27" s="52"/>
      <c r="BB27" s="59"/>
    </row>
    <row r="28" spans="1:54">
      <c r="A28" s="54" t="s">
        <v>119</v>
      </c>
      <c r="B28" s="59"/>
      <c r="C28" s="55"/>
      <c r="D28" s="55"/>
      <c r="E28" s="55"/>
      <c r="F28" s="55"/>
      <c r="G28" s="55"/>
      <c r="H28" s="55"/>
      <c r="I28" s="55"/>
      <c r="J28" s="55"/>
      <c r="K28" s="55"/>
      <c r="L28" s="55"/>
      <c r="M28" s="55"/>
      <c r="N28" s="55"/>
      <c r="O28" s="55"/>
      <c r="P28" s="24"/>
      <c r="Q28" s="24"/>
      <c r="R28" s="24"/>
      <c r="S28" s="55"/>
      <c r="T28" s="55"/>
      <c r="U28" s="55"/>
      <c r="V28" s="55"/>
      <c r="W28" s="55"/>
      <c r="X28" s="55"/>
      <c r="Y28" s="24"/>
      <c r="Z28" s="24"/>
      <c r="AA28" s="24"/>
      <c r="AB28" s="59"/>
      <c r="AC28" s="55"/>
      <c r="AD28" s="55"/>
      <c r="AE28" s="55"/>
      <c r="AF28" s="55"/>
      <c r="AG28" s="55"/>
      <c r="AH28" s="55"/>
      <c r="AI28" s="55"/>
      <c r="AJ28" s="55"/>
      <c r="AK28" s="55"/>
      <c r="AL28" s="55"/>
      <c r="AM28" s="55"/>
      <c r="AN28" s="55"/>
      <c r="AO28" s="55"/>
      <c r="AP28" s="24"/>
      <c r="AQ28" s="24"/>
      <c r="AR28" s="24"/>
      <c r="AS28" s="55"/>
      <c r="AT28" s="55"/>
      <c r="AU28" s="55"/>
      <c r="AV28" s="55"/>
      <c r="AW28" s="55"/>
      <c r="AX28" s="55"/>
      <c r="AY28" s="24"/>
      <c r="AZ28" s="24"/>
      <c r="BA28" s="24"/>
      <c r="BB28" s="24"/>
    </row>
    <row r="29" spans="1:54" ht="30">
      <c r="A29" s="25" t="s">
        <v>120</v>
      </c>
      <c r="B29" s="59"/>
      <c r="C29" s="26">
        <v>22</v>
      </c>
      <c r="D29" s="64">
        <v>21</v>
      </c>
      <c r="E29" s="64">
        <v>21</v>
      </c>
      <c r="F29" s="64">
        <v>21</v>
      </c>
      <c r="G29" s="64">
        <v>21</v>
      </c>
      <c r="H29" s="64">
        <v>0</v>
      </c>
      <c r="I29" s="64">
        <f>SUM(G29+H29)</f>
        <v>21</v>
      </c>
      <c r="J29" s="64">
        <v>21</v>
      </c>
      <c r="K29" s="28">
        <f>SUM(G29*100/E29)</f>
        <v>100</v>
      </c>
      <c r="L29" s="28">
        <f>SUM(I29*100/E29)</f>
        <v>100</v>
      </c>
      <c r="M29" s="28">
        <f>SUM(E29*100/C29)</f>
        <v>95.454545454545453</v>
      </c>
      <c r="N29" s="28">
        <f>SUM(G29*100/F29)</f>
        <v>100</v>
      </c>
      <c r="O29" s="28">
        <f>SUM(J29*100/C29)</f>
        <v>95.454545454545453</v>
      </c>
      <c r="P29" s="25"/>
      <c r="Q29" s="25" t="s">
        <v>151</v>
      </c>
      <c r="R29" s="29"/>
      <c r="S29" s="18">
        <v>0</v>
      </c>
      <c r="T29" s="18">
        <v>0</v>
      </c>
      <c r="U29" s="32">
        <v>0</v>
      </c>
      <c r="V29" s="18">
        <v>0</v>
      </c>
      <c r="W29" s="18">
        <v>0</v>
      </c>
      <c r="X29" s="63"/>
      <c r="Y29" s="27">
        <v>0</v>
      </c>
      <c r="Z29" s="25"/>
      <c r="AA29" s="25" t="s">
        <v>152</v>
      </c>
      <c r="AB29" s="59"/>
      <c r="AC29" s="26">
        <v>22</v>
      </c>
      <c r="AD29" s="26">
        <v>21</v>
      </c>
      <c r="AE29" s="26">
        <v>21</v>
      </c>
      <c r="AF29" s="26">
        <v>21</v>
      </c>
      <c r="AG29" s="26">
        <v>21</v>
      </c>
      <c r="AH29" s="26">
        <v>0</v>
      </c>
      <c r="AI29" s="26">
        <f>SUM(AG29+AH29)</f>
        <v>21</v>
      </c>
      <c r="AJ29" s="26">
        <v>21</v>
      </c>
      <c r="AK29" s="28">
        <f t="shared" ref="AK29:AK36" si="18">SUM(AG29*100/AE29)</f>
        <v>100</v>
      </c>
      <c r="AL29" s="28">
        <f t="shared" ref="AL29:AL36" si="19">SUM(AI29*100/AE29)</f>
        <v>100</v>
      </c>
      <c r="AM29" s="28">
        <f>SUM(AE29*100/AC29)</f>
        <v>95.454545454545453</v>
      </c>
      <c r="AN29" s="28">
        <f>SUM(AG29*100/AF29)</f>
        <v>100</v>
      </c>
      <c r="AO29" s="28">
        <f>SUM(AJ29*100/AC29)</f>
        <v>95.454545454545453</v>
      </c>
      <c r="AP29" s="25"/>
      <c r="AQ29" s="25" t="s">
        <v>121</v>
      </c>
      <c r="AR29" s="29" t="s">
        <v>122</v>
      </c>
      <c r="AS29" s="18">
        <v>21</v>
      </c>
      <c r="AT29" s="18">
        <v>21</v>
      </c>
      <c r="AU29" s="32">
        <f t="shared" ref="AU29:AU36" si="20">SUM(AT29*100/AS29)</f>
        <v>100</v>
      </c>
      <c r="AV29" s="18">
        <v>2</v>
      </c>
      <c r="AW29" s="18">
        <v>2</v>
      </c>
      <c r="AX29" s="63" t="s">
        <v>90</v>
      </c>
      <c r="AY29" s="27">
        <f>SUM(AW29*100/AV29)</f>
        <v>100</v>
      </c>
      <c r="AZ29" s="25"/>
      <c r="BA29" s="25"/>
      <c r="BB29" s="59"/>
    </row>
    <row r="30" spans="1:54" ht="60">
      <c r="A30" s="29" t="s">
        <v>123</v>
      </c>
      <c r="B30" s="59"/>
      <c r="C30" s="26">
        <v>21</v>
      </c>
      <c r="D30" s="26">
        <v>15</v>
      </c>
      <c r="E30" s="26">
        <v>15</v>
      </c>
      <c r="F30" s="26">
        <v>15</v>
      </c>
      <c r="G30" s="26">
        <v>14</v>
      </c>
      <c r="H30" s="26">
        <v>0</v>
      </c>
      <c r="I30" s="26">
        <f>SUM(G30+H30)</f>
        <v>14</v>
      </c>
      <c r="J30" s="26">
        <v>14</v>
      </c>
      <c r="K30" s="28">
        <f>SUM(G30*100/E30)</f>
        <v>93.333333333333329</v>
      </c>
      <c r="L30" s="28">
        <f>SUM(I30*100/E30)</f>
        <v>93.333333333333329</v>
      </c>
      <c r="M30" s="28">
        <f>SUM(E30*100/C30)</f>
        <v>71.428571428571431</v>
      </c>
      <c r="N30" s="28">
        <f>SUM(G30*100/F30)</f>
        <v>93.333333333333329</v>
      </c>
      <c r="O30" s="28">
        <f>SUM(J30*100/C30)</f>
        <v>66.666666666666671</v>
      </c>
      <c r="P30" s="25"/>
      <c r="Q30" s="29" t="s">
        <v>151</v>
      </c>
      <c r="R30" s="29"/>
      <c r="S30" s="18">
        <v>0</v>
      </c>
      <c r="T30" s="18">
        <v>0</v>
      </c>
      <c r="U30" s="32">
        <v>0</v>
      </c>
      <c r="V30" s="18">
        <v>0</v>
      </c>
      <c r="W30" s="18">
        <v>0</v>
      </c>
      <c r="X30" s="63"/>
      <c r="Y30" s="27">
        <v>0</v>
      </c>
      <c r="Z30" s="29"/>
      <c r="AA30" s="25" t="s">
        <v>152</v>
      </c>
      <c r="AB30" s="59"/>
      <c r="AC30" s="26">
        <v>21</v>
      </c>
      <c r="AD30" s="26">
        <v>15</v>
      </c>
      <c r="AE30" s="26">
        <v>15</v>
      </c>
      <c r="AF30" s="26">
        <v>15</v>
      </c>
      <c r="AG30" s="26">
        <v>15</v>
      </c>
      <c r="AH30" s="26">
        <v>0</v>
      </c>
      <c r="AI30" s="26">
        <f>SUM(AG30+AH30)</f>
        <v>15</v>
      </c>
      <c r="AJ30" s="26">
        <v>14</v>
      </c>
      <c r="AK30" s="28">
        <f t="shared" si="18"/>
        <v>100</v>
      </c>
      <c r="AL30" s="28">
        <f t="shared" si="19"/>
        <v>100</v>
      </c>
      <c r="AM30" s="28">
        <f>SUM(AE30*100/AC30)</f>
        <v>71.428571428571431</v>
      </c>
      <c r="AN30" s="28">
        <f>SUM(AG30*100/AF30)</f>
        <v>100</v>
      </c>
      <c r="AO30" s="28">
        <f>SUM(AJ30*100/AC30)</f>
        <v>66.666666666666671</v>
      </c>
      <c r="AP30" s="25"/>
      <c r="AQ30" s="29" t="s">
        <v>124</v>
      </c>
      <c r="AR30" s="29" t="s">
        <v>125</v>
      </c>
      <c r="AS30" s="18">
        <v>15</v>
      </c>
      <c r="AT30" s="18">
        <v>14</v>
      </c>
      <c r="AU30" s="32">
        <f t="shared" si="20"/>
        <v>93.333333333333329</v>
      </c>
      <c r="AV30" s="18">
        <v>2</v>
      </c>
      <c r="AW30" s="18">
        <v>0</v>
      </c>
      <c r="AX30" s="18">
        <v>0</v>
      </c>
      <c r="AY30" s="27">
        <f>SUM(AW30*100/AV30)</f>
        <v>0</v>
      </c>
      <c r="AZ30" s="29"/>
      <c r="BA30" s="29" t="s">
        <v>126</v>
      </c>
      <c r="BB30" s="59"/>
    </row>
    <row r="31" spans="1:54" ht="240">
      <c r="A31" s="56" t="s">
        <v>127</v>
      </c>
      <c r="B31" s="59"/>
      <c r="C31" s="57">
        <v>16</v>
      </c>
      <c r="D31" s="57">
        <v>10</v>
      </c>
      <c r="E31" s="57">
        <v>9</v>
      </c>
      <c r="F31" s="57">
        <v>9</v>
      </c>
      <c r="G31" s="57">
        <v>9</v>
      </c>
      <c r="H31" s="57">
        <v>1</v>
      </c>
      <c r="I31" s="26">
        <f>SUM(G31+H31)</f>
        <v>10</v>
      </c>
      <c r="J31" s="57">
        <v>2</v>
      </c>
      <c r="K31" s="28">
        <f>SUM(G31*100/E31)</f>
        <v>100</v>
      </c>
      <c r="L31" s="28">
        <f>SUM(I31*100/E31)</f>
        <v>111.11111111111111</v>
      </c>
      <c r="M31" s="28">
        <f>SUM(E31*100/C31)</f>
        <v>56.25</v>
      </c>
      <c r="N31" s="28">
        <f>SUM(G31*100/F31)</f>
        <v>100</v>
      </c>
      <c r="O31" s="28">
        <f>SUM(J31*100/C31)</f>
        <v>12.5</v>
      </c>
      <c r="P31" s="56"/>
      <c r="Q31" s="29"/>
      <c r="R31" s="29"/>
      <c r="S31" s="18">
        <v>0</v>
      </c>
      <c r="T31" s="18">
        <v>0</v>
      </c>
      <c r="U31" s="32">
        <v>0</v>
      </c>
      <c r="V31" s="18">
        <v>0</v>
      </c>
      <c r="W31" s="18">
        <v>0</v>
      </c>
      <c r="X31" s="63"/>
      <c r="Y31" s="27">
        <v>0</v>
      </c>
      <c r="Z31" s="29"/>
      <c r="AA31" s="25" t="s">
        <v>152</v>
      </c>
      <c r="AB31" s="59"/>
      <c r="AC31" s="57">
        <v>16</v>
      </c>
      <c r="AD31" s="57">
        <v>4</v>
      </c>
      <c r="AE31" s="57">
        <v>4</v>
      </c>
      <c r="AF31" s="57">
        <v>4</v>
      </c>
      <c r="AG31" s="57">
        <v>4</v>
      </c>
      <c r="AH31" s="57">
        <v>0</v>
      </c>
      <c r="AI31" s="26">
        <f>SUM(AG31+AH31)</f>
        <v>4</v>
      </c>
      <c r="AJ31" s="57">
        <v>2</v>
      </c>
      <c r="AK31" s="28">
        <f t="shared" si="18"/>
        <v>100</v>
      </c>
      <c r="AL31" s="28">
        <f t="shared" si="19"/>
        <v>100</v>
      </c>
      <c r="AM31" s="28">
        <f>SUM(AE31*100/AC31)</f>
        <v>25</v>
      </c>
      <c r="AN31" s="28">
        <f>SUM(AG31*100/AF31)</f>
        <v>100</v>
      </c>
      <c r="AO31" s="28">
        <f>SUM(AJ31*100/AC31)</f>
        <v>12.5</v>
      </c>
      <c r="AP31" s="56"/>
      <c r="AQ31" s="29" t="s">
        <v>128</v>
      </c>
      <c r="AR31" s="29" t="s">
        <v>129</v>
      </c>
      <c r="AS31" s="18">
        <v>4</v>
      </c>
      <c r="AT31" s="18">
        <v>0</v>
      </c>
      <c r="AU31" s="32">
        <f>SUM(AT31*100/AS31)</f>
        <v>0</v>
      </c>
      <c r="AV31" s="18">
        <v>3</v>
      </c>
      <c r="AW31" s="18">
        <v>0</v>
      </c>
      <c r="AX31" s="18">
        <v>0</v>
      </c>
      <c r="AY31" s="27">
        <f>SUM(AW31*100/AV31)</f>
        <v>0</v>
      </c>
      <c r="AZ31" s="29"/>
      <c r="BA31" s="29" t="s">
        <v>130</v>
      </c>
      <c r="BB31" s="59"/>
    </row>
    <row r="32" spans="1:54" ht="135">
      <c r="A32" s="25" t="s">
        <v>131</v>
      </c>
      <c r="B32" s="59"/>
      <c r="C32" s="26">
        <v>46</v>
      </c>
      <c r="D32" s="26">
        <v>35</v>
      </c>
      <c r="E32" s="26">
        <v>35</v>
      </c>
      <c r="F32" s="26">
        <v>35</v>
      </c>
      <c r="G32" s="26">
        <v>34</v>
      </c>
      <c r="H32" s="26">
        <v>0</v>
      </c>
      <c r="I32" s="26">
        <f>SUM(G32+H32)</f>
        <v>34</v>
      </c>
      <c r="J32" s="26">
        <v>35</v>
      </c>
      <c r="K32" s="28">
        <f>SUM(G32*100/E32)</f>
        <v>97.142857142857139</v>
      </c>
      <c r="L32" s="28">
        <f>SUM(I32*100/E32)</f>
        <v>97.142857142857139</v>
      </c>
      <c r="M32" s="28">
        <f>SUM(E32*100/C32)</f>
        <v>76.086956521739125</v>
      </c>
      <c r="N32" s="28">
        <f>SUM(G32*100/F32)</f>
        <v>97.142857142857139</v>
      </c>
      <c r="O32" s="28">
        <f>SUM(J32*100/C32)</f>
        <v>76.086956521739125</v>
      </c>
      <c r="P32" s="29"/>
      <c r="Q32" s="29" t="s">
        <v>151</v>
      </c>
      <c r="R32" s="29"/>
      <c r="S32" s="18">
        <v>0</v>
      </c>
      <c r="T32" s="18">
        <v>0</v>
      </c>
      <c r="U32" s="32">
        <v>0</v>
      </c>
      <c r="V32" s="18">
        <v>0</v>
      </c>
      <c r="W32" s="18">
        <v>0</v>
      </c>
      <c r="X32" s="63"/>
      <c r="Y32" s="27">
        <v>0</v>
      </c>
      <c r="Z32" s="29"/>
      <c r="AA32" s="25" t="s">
        <v>152</v>
      </c>
      <c r="AB32" s="59"/>
      <c r="AC32" s="26">
        <v>46</v>
      </c>
      <c r="AD32" s="26">
        <v>35</v>
      </c>
      <c r="AE32" s="26">
        <v>35</v>
      </c>
      <c r="AF32" s="26">
        <v>35</v>
      </c>
      <c r="AG32" s="26">
        <v>35</v>
      </c>
      <c r="AH32" s="26">
        <v>0</v>
      </c>
      <c r="AI32" s="26">
        <f>SUM(AG32+AH32)</f>
        <v>35</v>
      </c>
      <c r="AJ32" s="26">
        <v>35</v>
      </c>
      <c r="AK32" s="28">
        <f t="shared" si="18"/>
        <v>100</v>
      </c>
      <c r="AL32" s="28">
        <f t="shared" si="19"/>
        <v>100</v>
      </c>
      <c r="AM32" s="28">
        <f>SUM(AE32*100/AC32)</f>
        <v>76.086956521739125</v>
      </c>
      <c r="AN32" s="28">
        <f>SUM(AG32*100/AF32)</f>
        <v>100</v>
      </c>
      <c r="AO32" s="28">
        <f>SUM(AJ32*100/AC32)</f>
        <v>76.086956521739125</v>
      </c>
      <c r="AP32" s="29"/>
      <c r="AQ32" s="29" t="s">
        <v>132</v>
      </c>
      <c r="AR32" s="29" t="s">
        <v>133</v>
      </c>
      <c r="AS32" s="18">
        <v>35</v>
      </c>
      <c r="AT32" s="18">
        <v>33</v>
      </c>
      <c r="AU32" s="32">
        <f t="shared" si="20"/>
        <v>94.285714285714292</v>
      </c>
      <c r="AV32" s="18">
        <v>2</v>
      </c>
      <c r="AW32" s="18">
        <v>2</v>
      </c>
      <c r="AX32" s="63" t="s">
        <v>90</v>
      </c>
      <c r="AY32" s="27">
        <f>SUM(AW32*100/AV32)</f>
        <v>100</v>
      </c>
      <c r="AZ32" s="29" t="s">
        <v>134</v>
      </c>
      <c r="BA32" s="25"/>
      <c r="BB32" s="59"/>
    </row>
    <row r="33" spans="1:54">
      <c r="B33" s="59"/>
      <c r="AB33" s="59"/>
      <c r="BB33" s="59"/>
    </row>
    <row r="34" spans="1:54">
      <c r="A34" s="46" t="s">
        <v>135</v>
      </c>
      <c r="B34" s="59"/>
      <c r="C34" s="58">
        <f t="shared" ref="C34:J34" si="21">SUM(C29:C32)</f>
        <v>105</v>
      </c>
      <c r="D34" s="58">
        <f t="shared" si="21"/>
        <v>81</v>
      </c>
      <c r="E34" s="58">
        <f t="shared" si="21"/>
        <v>80</v>
      </c>
      <c r="F34" s="58">
        <f t="shared" si="21"/>
        <v>80</v>
      </c>
      <c r="G34" s="58">
        <f t="shared" si="21"/>
        <v>78</v>
      </c>
      <c r="H34" s="58">
        <f t="shared" si="21"/>
        <v>1</v>
      </c>
      <c r="I34" s="58">
        <f t="shared" si="21"/>
        <v>79</v>
      </c>
      <c r="J34" s="58">
        <f t="shared" si="21"/>
        <v>72</v>
      </c>
      <c r="K34" s="48">
        <f>SUM(G34*100/E34)</f>
        <v>97.5</v>
      </c>
      <c r="L34" s="48">
        <f>SUM(I34*100/E34)</f>
        <v>98.75</v>
      </c>
      <c r="M34" s="48">
        <f>SUM(E34*100/C34)</f>
        <v>76.19047619047619</v>
      </c>
      <c r="N34" s="48">
        <f>SUM(G34*100/F34)</f>
        <v>97.5</v>
      </c>
      <c r="O34" s="48">
        <f>SUM(J34*100/C34)</f>
        <v>68.571428571428569</v>
      </c>
      <c r="P34" s="8"/>
      <c r="Q34" s="8"/>
      <c r="R34" s="8"/>
      <c r="S34" s="58">
        <f>SUM(S29:S33)</f>
        <v>0</v>
      </c>
      <c r="T34" s="58">
        <f>SUM(T29:T33)</f>
        <v>0</v>
      </c>
      <c r="U34" s="50">
        <v>0</v>
      </c>
      <c r="V34" s="58">
        <f>SUM(V29:V33)</f>
        <v>0</v>
      </c>
      <c r="W34" s="58">
        <f>SUM(W29:W33)</f>
        <v>0</v>
      </c>
      <c r="X34" s="58"/>
      <c r="Y34" s="48">
        <v>0</v>
      </c>
      <c r="Z34" s="8"/>
      <c r="AA34" s="8"/>
      <c r="AB34" s="59"/>
      <c r="AC34" s="58">
        <f t="shared" ref="AC34:AJ34" si="22">SUM(AC29:AC32)</f>
        <v>105</v>
      </c>
      <c r="AD34" s="58">
        <f t="shared" si="22"/>
        <v>75</v>
      </c>
      <c r="AE34" s="58">
        <f t="shared" si="22"/>
        <v>75</v>
      </c>
      <c r="AF34" s="58">
        <f t="shared" si="22"/>
        <v>75</v>
      </c>
      <c r="AG34" s="58">
        <f t="shared" si="22"/>
        <v>75</v>
      </c>
      <c r="AH34" s="58">
        <f t="shared" si="22"/>
        <v>0</v>
      </c>
      <c r="AI34" s="58">
        <f t="shared" si="22"/>
        <v>75</v>
      </c>
      <c r="AJ34" s="58">
        <f t="shared" si="22"/>
        <v>72</v>
      </c>
      <c r="AK34" s="48">
        <f t="shared" si="18"/>
        <v>100</v>
      </c>
      <c r="AL34" s="48">
        <f t="shared" si="19"/>
        <v>100</v>
      </c>
      <c r="AM34" s="48">
        <f>SUM(AE34*100/AC34)</f>
        <v>71.428571428571431</v>
      </c>
      <c r="AN34" s="48">
        <f>SUM(AG34*100/AF34)</f>
        <v>100</v>
      </c>
      <c r="AO34" s="48">
        <f>SUM(AJ34*100/AC34)</f>
        <v>68.571428571428569</v>
      </c>
      <c r="AP34" s="8"/>
      <c r="AQ34" s="8"/>
      <c r="AR34" s="8"/>
      <c r="AS34" s="58">
        <f>SUM(AS29:AS33)</f>
        <v>75</v>
      </c>
      <c r="AT34" s="58">
        <f>SUM(AT29:AT33)</f>
        <v>68</v>
      </c>
      <c r="AU34" s="50">
        <f t="shared" si="20"/>
        <v>90.666666666666671</v>
      </c>
      <c r="AV34" s="58">
        <f>SUM(AV29:AV33)</f>
        <v>9</v>
      </c>
      <c r="AW34" s="58">
        <f>SUM(AW29:AW33)</f>
        <v>4</v>
      </c>
      <c r="AX34" s="58"/>
      <c r="AY34" s="48">
        <f>SUM(AW34*100/AV34)</f>
        <v>44.444444444444443</v>
      </c>
      <c r="AZ34" s="8"/>
      <c r="BA34" s="8"/>
      <c r="BB34" s="59"/>
    </row>
    <row r="35" spans="1:54">
      <c r="B35" s="59"/>
      <c r="K35" s="3"/>
      <c r="L35" s="3"/>
      <c r="AB35" s="59"/>
      <c r="AK35" s="3"/>
      <c r="AL35" s="3"/>
      <c r="BB35" s="59"/>
    </row>
    <row r="36" spans="1:54">
      <c r="A36" s="46" t="s">
        <v>136</v>
      </c>
      <c r="B36" s="59"/>
      <c r="C36" s="47">
        <f t="shared" ref="C36:J36" si="23">SUM(C26+C34)</f>
        <v>490</v>
      </c>
      <c r="D36" s="47">
        <f t="shared" si="23"/>
        <v>451</v>
      </c>
      <c r="E36" s="47">
        <f t="shared" si="23"/>
        <v>407</v>
      </c>
      <c r="F36" s="47">
        <f t="shared" si="23"/>
        <v>407</v>
      </c>
      <c r="G36" s="47">
        <f t="shared" si="23"/>
        <v>401</v>
      </c>
      <c r="H36" s="47">
        <f t="shared" si="23"/>
        <v>3</v>
      </c>
      <c r="I36" s="47">
        <f t="shared" si="23"/>
        <v>404</v>
      </c>
      <c r="J36" s="47">
        <f t="shared" si="23"/>
        <v>404</v>
      </c>
      <c r="K36" s="48">
        <f>SUM(G36*100/E36)</f>
        <v>98.525798525798521</v>
      </c>
      <c r="L36" s="48">
        <f>SUM(I36*100/E36)</f>
        <v>99.262899262899268</v>
      </c>
      <c r="M36" s="48">
        <f>SUM(E36*100/C36)</f>
        <v>83.061224489795919</v>
      </c>
      <c r="N36" s="48">
        <f>SUM(G36*100/F36)</f>
        <v>98.525798525798521</v>
      </c>
      <c r="O36" s="48">
        <f>SUM(J36*100/C36)</f>
        <v>82.448979591836732</v>
      </c>
      <c r="P36" s="8"/>
      <c r="Q36" s="8"/>
      <c r="R36" s="8"/>
      <c r="S36" s="47">
        <f>SUM(S26+S34)</f>
        <v>380</v>
      </c>
      <c r="T36" s="47">
        <f>SUM(T26+T34)</f>
        <v>368</v>
      </c>
      <c r="U36" s="50">
        <f>SUM(T36*100/S36)</f>
        <v>96.84210526315789</v>
      </c>
      <c r="V36" s="47">
        <f>SUM(V26+V34)</f>
        <v>67</v>
      </c>
      <c r="W36" s="47">
        <f>SUM(W26+W34)</f>
        <v>66</v>
      </c>
      <c r="X36" s="47"/>
      <c r="Y36" s="48">
        <f>SUM(W36*100/V36)</f>
        <v>98.507462686567166</v>
      </c>
      <c r="Z36" s="8"/>
      <c r="AA36" s="8"/>
      <c r="AB36" s="59"/>
      <c r="AC36" s="47">
        <f t="shared" ref="AC36:AJ36" si="24">SUM(AC26+AC34)</f>
        <v>500</v>
      </c>
      <c r="AD36" s="47">
        <f t="shared" si="24"/>
        <v>455</v>
      </c>
      <c r="AE36" s="47">
        <f t="shared" si="24"/>
        <v>455</v>
      </c>
      <c r="AF36" s="47">
        <f t="shared" si="24"/>
        <v>455</v>
      </c>
      <c r="AG36" s="47">
        <f t="shared" si="24"/>
        <v>449</v>
      </c>
      <c r="AH36" s="47">
        <f t="shared" si="24"/>
        <v>0</v>
      </c>
      <c r="AI36" s="47">
        <f t="shared" si="24"/>
        <v>449</v>
      </c>
      <c r="AJ36" s="47">
        <f t="shared" si="24"/>
        <v>466</v>
      </c>
      <c r="AK36" s="48">
        <f t="shared" si="18"/>
        <v>98.681318681318686</v>
      </c>
      <c r="AL36" s="48">
        <f t="shared" si="19"/>
        <v>98.681318681318686</v>
      </c>
      <c r="AM36" s="48">
        <f>SUM(AE36*100/AC36)</f>
        <v>91</v>
      </c>
      <c r="AN36" s="48">
        <f>SUM(AG36*100/AF36)</f>
        <v>98.681318681318686</v>
      </c>
      <c r="AO36" s="48">
        <f>SUM(AJ36*100/AC36)</f>
        <v>93.2</v>
      </c>
      <c r="AP36" s="8"/>
      <c r="AQ36" s="8"/>
      <c r="AR36" s="8"/>
      <c r="AS36" s="47">
        <f>SUM(AS26+AS34)</f>
        <v>455</v>
      </c>
      <c r="AT36" s="47">
        <f>SUM(AT26+AT34)</f>
        <v>436</v>
      </c>
      <c r="AU36" s="50">
        <f t="shared" si="20"/>
        <v>95.824175824175825</v>
      </c>
      <c r="AV36" s="47">
        <f>SUM(AV26+AV34)</f>
        <v>76</v>
      </c>
      <c r="AW36" s="47">
        <f>SUM(AW26+AW34)</f>
        <v>70</v>
      </c>
      <c r="AX36" s="47"/>
      <c r="AY36" s="48">
        <f>SUM(AW36*100/AV36)</f>
        <v>92.10526315789474</v>
      </c>
      <c r="AZ36" s="8"/>
      <c r="BA36" s="8"/>
      <c r="BB36" s="59"/>
    </row>
  </sheetData>
  <sheetProtection password="D4A9" sheet="1" objects="1" scenarios="1"/>
  <mergeCells count="2">
    <mergeCell ref="AC13:BA13"/>
    <mergeCell ref="C13:AA13"/>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heetViews>
  <sheetFormatPr baseColWidth="10" defaultRowHeight="15" x14ac:dyDescent="0"/>
  <cols>
    <col min="1" max="1" width="42.33203125" bestFit="1" customWidth="1"/>
    <col min="2" max="7" width="10.83203125" customWidth="1"/>
  </cols>
  <sheetData>
    <row r="1" spans="1:17">
      <c r="A1" s="235" t="s">
        <v>411</v>
      </c>
    </row>
    <row r="3" spans="1:17">
      <c r="A3" s="3" t="s">
        <v>247</v>
      </c>
    </row>
    <row r="4" spans="1:17">
      <c r="A4" t="s">
        <v>836</v>
      </c>
    </row>
    <row r="5" spans="1:17">
      <c r="A5" s="304" t="s">
        <v>837</v>
      </c>
    </row>
    <row r="6" spans="1:17">
      <c r="A6" t="s">
        <v>838</v>
      </c>
    </row>
    <row r="10" spans="1:17" ht="16" thickBot="1"/>
    <row r="11" spans="1:17" ht="98">
      <c r="B11" s="152" t="s">
        <v>255</v>
      </c>
      <c r="C11" s="153" t="s">
        <v>256</v>
      </c>
      <c r="D11" s="154" t="s">
        <v>226</v>
      </c>
      <c r="E11" s="139" t="s">
        <v>257</v>
      </c>
      <c r="F11" s="140" t="s">
        <v>258</v>
      </c>
      <c r="G11" s="141" t="s">
        <v>209</v>
      </c>
      <c r="H11" s="152" t="s">
        <v>251</v>
      </c>
      <c r="I11" s="153" t="s">
        <v>252</v>
      </c>
      <c r="J11" s="154" t="s">
        <v>23</v>
      </c>
      <c r="K11" s="139" t="s">
        <v>253</v>
      </c>
      <c r="L11" s="140" t="s">
        <v>254</v>
      </c>
      <c r="M11" s="141" t="s">
        <v>66</v>
      </c>
      <c r="N11" s="519" t="s">
        <v>839</v>
      </c>
      <c r="O11" s="520" t="s">
        <v>840</v>
      </c>
      <c r="P11" s="521" t="s">
        <v>841</v>
      </c>
      <c r="Q11" s="522" t="s">
        <v>179</v>
      </c>
    </row>
    <row r="12" spans="1:17">
      <c r="A12" s="159" t="s">
        <v>249</v>
      </c>
      <c r="B12" s="99"/>
      <c r="C12" s="70"/>
      <c r="D12" s="155">
        <f>B31</f>
        <v>125</v>
      </c>
      <c r="E12" s="119"/>
      <c r="F12" s="73"/>
      <c r="G12" s="142">
        <f>E31</f>
        <v>155</v>
      </c>
      <c r="H12" s="99"/>
      <c r="I12" s="70"/>
      <c r="J12" s="155">
        <f>H31</f>
        <v>148</v>
      </c>
      <c r="K12" s="279"/>
      <c r="L12" s="280"/>
      <c r="M12" s="281">
        <v>167</v>
      </c>
      <c r="N12" s="523"/>
      <c r="O12" s="524"/>
      <c r="P12" s="525"/>
      <c r="Q12" s="526">
        <v>177</v>
      </c>
    </row>
    <row r="13" spans="1:17">
      <c r="A13" s="159" t="s">
        <v>250</v>
      </c>
      <c r="B13" s="99"/>
      <c r="C13" s="70"/>
      <c r="D13" s="155">
        <f>C31</f>
        <v>1044</v>
      </c>
      <c r="E13" s="119"/>
      <c r="F13" s="73"/>
      <c r="G13" s="142">
        <f>F31</f>
        <v>1076</v>
      </c>
      <c r="H13" s="99"/>
      <c r="I13" s="70"/>
      <c r="J13" s="155">
        <f>I31</f>
        <v>1147</v>
      </c>
      <c r="K13" s="279"/>
      <c r="L13" s="280"/>
      <c r="M13" s="282">
        <v>1317</v>
      </c>
      <c r="N13" s="523"/>
      <c r="O13" s="524"/>
      <c r="P13" s="525"/>
      <c r="Q13" s="527" t="s">
        <v>842</v>
      </c>
    </row>
    <row r="14" spans="1:17">
      <c r="A14" s="159" t="s">
        <v>248</v>
      </c>
      <c r="B14" s="99"/>
      <c r="C14" s="70"/>
      <c r="D14" s="156">
        <f>SUM(C31/B31)</f>
        <v>8.3520000000000003</v>
      </c>
      <c r="E14" s="119"/>
      <c r="F14" s="73"/>
      <c r="G14" s="143">
        <f>SUM(F31/E31)</f>
        <v>6.9419354838709681</v>
      </c>
      <c r="H14" s="99"/>
      <c r="I14" s="70"/>
      <c r="J14" s="156">
        <f>SUM(I31/H31)</f>
        <v>7.75</v>
      </c>
      <c r="K14" s="279"/>
      <c r="L14" s="280"/>
      <c r="M14" s="282">
        <v>7.9</v>
      </c>
      <c r="N14" s="523"/>
      <c r="O14" s="524"/>
      <c r="P14" s="525"/>
      <c r="Q14" s="527" t="s">
        <v>843</v>
      </c>
    </row>
    <row r="15" spans="1:17">
      <c r="B15" s="144"/>
      <c r="C15" s="16"/>
      <c r="D15" s="145"/>
      <c r="E15" s="144"/>
      <c r="F15" s="16"/>
      <c r="G15" s="145"/>
      <c r="H15" s="144"/>
      <c r="I15" s="16"/>
      <c r="J15" s="145"/>
      <c r="K15" s="256"/>
      <c r="L15" s="266"/>
      <c r="M15" s="262"/>
      <c r="N15" s="528"/>
      <c r="O15" s="529"/>
      <c r="P15" s="529"/>
      <c r="Q15" s="530"/>
    </row>
    <row r="16" spans="1:17">
      <c r="B16" s="144"/>
      <c r="C16" s="16"/>
      <c r="D16" s="145"/>
      <c r="E16" s="144"/>
      <c r="F16" s="16"/>
      <c r="G16" s="145"/>
      <c r="H16" s="144"/>
      <c r="I16" s="16"/>
      <c r="J16" s="145"/>
      <c r="K16" s="256"/>
      <c r="L16" s="266"/>
      <c r="M16" s="262"/>
      <c r="N16" s="528"/>
      <c r="O16" s="529"/>
      <c r="P16" s="529"/>
      <c r="Q16" s="530"/>
    </row>
    <row r="17" spans="1:17">
      <c r="A17" s="160" t="s">
        <v>50</v>
      </c>
      <c r="B17" s="146">
        <v>21</v>
      </c>
      <c r="C17" s="8">
        <v>430</v>
      </c>
      <c r="D17" s="147"/>
      <c r="E17" s="146">
        <v>34</v>
      </c>
      <c r="F17" s="8">
        <v>410</v>
      </c>
      <c r="G17" s="147"/>
      <c r="H17" s="146">
        <v>35</v>
      </c>
      <c r="I17" s="8">
        <v>500</v>
      </c>
      <c r="J17" s="147"/>
      <c r="K17" s="258">
        <v>34</v>
      </c>
      <c r="L17" s="259">
        <v>510</v>
      </c>
      <c r="M17" s="260">
        <f>L17/K17</f>
        <v>15</v>
      </c>
      <c r="N17" s="531">
        <v>33</v>
      </c>
      <c r="O17" s="532" t="s">
        <v>844</v>
      </c>
      <c r="P17" s="533" t="s">
        <v>845</v>
      </c>
      <c r="Q17" s="534"/>
    </row>
    <row r="18" spans="1:17">
      <c r="A18" s="161" t="s">
        <v>229</v>
      </c>
      <c r="B18" s="148" t="s">
        <v>167</v>
      </c>
      <c r="C18" s="138" t="s">
        <v>167</v>
      </c>
      <c r="D18" s="147"/>
      <c r="E18" s="148" t="s">
        <v>167</v>
      </c>
      <c r="F18" s="138" t="s">
        <v>167</v>
      </c>
      <c r="G18" s="147"/>
      <c r="H18" s="146">
        <v>0</v>
      </c>
      <c r="I18" s="8">
        <v>0</v>
      </c>
      <c r="J18" s="147"/>
      <c r="K18" s="258">
        <v>15</v>
      </c>
      <c r="L18" s="259">
        <v>40</v>
      </c>
      <c r="M18" s="260">
        <f t="shared" ref="M18:M27" si="0">L18/K18</f>
        <v>2.6666666666666665</v>
      </c>
      <c r="N18" s="531">
        <v>17</v>
      </c>
      <c r="O18" s="532" t="s">
        <v>846</v>
      </c>
      <c r="P18" s="533" t="s">
        <v>847</v>
      </c>
      <c r="Q18" s="534"/>
    </row>
    <row r="19" spans="1:17">
      <c r="A19" s="161" t="s">
        <v>51</v>
      </c>
      <c r="B19" s="146">
        <v>15</v>
      </c>
      <c r="C19" s="8">
        <v>100</v>
      </c>
      <c r="D19" s="147"/>
      <c r="E19" s="146">
        <v>14</v>
      </c>
      <c r="F19" s="8">
        <v>110</v>
      </c>
      <c r="G19" s="147"/>
      <c r="H19" s="146">
        <v>12</v>
      </c>
      <c r="I19" s="8">
        <v>149</v>
      </c>
      <c r="J19" s="147"/>
      <c r="K19" s="258">
        <v>12</v>
      </c>
      <c r="L19" s="259">
        <v>140</v>
      </c>
      <c r="M19" s="260">
        <f t="shared" si="0"/>
        <v>11.666666666666666</v>
      </c>
      <c r="N19" s="531">
        <v>13</v>
      </c>
      <c r="O19" s="532" t="s">
        <v>848</v>
      </c>
      <c r="P19" s="533" t="s">
        <v>849</v>
      </c>
      <c r="Q19" s="534"/>
    </row>
    <row r="20" spans="1:17">
      <c r="A20" s="161" t="s">
        <v>53</v>
      </c>
      <c r="B20" s="146">
        <v>3</v>
      </c>
      <c r="C20" s="8">
        <v>34</v>
      </c>
      <c r="D20" s="147"/>
      <c r="E20" s="146">
        <v>4</v>
      </c>
      <c r="F20" s="8">
        <v>30</v>
      </c>
      <c r="G20" s="147"/>
      <c r="H20" s="146">
        <v>9</v>
      </c>
      <c r="I20" s="8">
        <v>25</v>
      </c>
      <c r="J20" s="147"/>
      <c r="K20" s="258">
        <v>6</v>
      </c>
      <c r="L20" s="259">
        <v>41</v>
      </c>
      <c r="M20" s="260">
        <f t="shared" si="0"/>
        <v>6.833333333333333</v>
      </c>
      <c r="N20" s="531">
        <v>6</v>
      </c>
      <c r="O20" s="532" t="s">
        <v>850</v>
      </c>
      <c r="P20" s="533" t="s">
        <v>851</v>
      </c>
      <c r="Q20" s="534"/>
    </row>
    <row r="21" spans="1:17">
      <c r="A21" s="161" t="s">
        <v>54</v>
      </c>
      <c r="B21" s="146">
        <v>10</v>
      </c>
      <c r="C21" s="8">
        <v>10</v>
      </c>
      <c r="D21" s="147"/>
      <c r="E21" s="146">
        <v>10</v>
      </c>
      <c r="F21" s="8">
        <v>16</v>
      </c>
      <c r="G21" s="147"/>
      <c r="H21" s="146">
        <v>8</v>
      </c>
      <c r="I21" s="8">
        <v>15</v>
      </c>
      <c r="J21" s="147"/>
      <c r="K21" s="258">
        <v>9</v>
      </c>
      <c r="L21" s="259">
        <v>42</v>
      </c>
      <c r="M21" s="260">
        <f t="shared" si="0"/>
        <v>4.666666666666667</v>
      </c>
      <c r="N21" s="531">
        <v>9</v>
      </c>
      <c r="O21" s="532" t="s">
        <v>852</v>
      </c>
      <c r="P21" s="533" t="s">
        <v>853</v>
      </c>
      <c r="Q21" s="534"/>
    </row>
    <row r="22" spans="1:17">
      <c r="A22" s="161" t="s">
        <v>55</v>
      </c>
      <c r="B22" s="146">
        <v>17</v>
      </c>
      <c r="C22" s="8">
        <v>75</v>
      </c>
      <c r="D22" s="147"/>
      <c r="E22" s="146">
        <v>25</v>
      </c>
      <c r="F22" s="8">
        <v>95</v>
      </c>
      <c r="G22" s="147"/>
      <c r="H22" s="146">
        <v>22</v>
      </c>
      <c r="I22" s="8">
        <v>80</v>
      </c>
      <c r="J22" s="147"/>
      <c r="K22" s="258">
        <v>22</v>
      </c>
      <c r="L22" s="259">
        <v>109</v>
      </c>
      <c r="M22" s="260">
        <f t="shared" si="0"/>
        <v>4.9545454545454541</v>
      </c>
      <c r="N22" s="531">
        <v>22</v>
      </c>
      <c r="O22" s="532" t="s">
        <v>854</v>
      </c>
      <c r="P22" s="533" t="s">
        <v>855</v>
      </c>
      <c r="Q22" s="534"/>
    </row>
    <row r="23" spans="1:17">
      <c r="A23" s="161" t="s">
        <v>58</v>
      </c>
      <c r="B23" s="146">
        <v>9</v>
      </c>
      <c r="C23" s="8">
        <v>120</v>
      </c>
      <c r="D23" s="147"/>
      <c r="E23" s="146">
        <v>10</v>
      </c>
      <c r="F23" s="8">
        <v>110</v>
      </c>
      <c r="G23" s="147"/>
      <c r="H23" s="146">
        <v>10</v>
      </c>
      <c r="I23" s="8">
        <v>114</v>
      </c>
      <c r="J23" s="147"/>
      <c r="K23" s="258">
        <v>11</v>
      </c>
      <c r="L23" s="259">
        <v>117</v>
      </c>
      <c r="M23" s="260">
        <f t="shared" si="0"/>
        <v>10.636363636363637</v>
      </c>
      <c r="N23" s="531">
        <v>12</v>
      </c>
      <c r="O23" s="532" t="s">
        <v>856</v>
      </c>
      <c r="P23" s="533" t="s">
        <v>857</v>
      </c>
      <c r="Q23" s="534"/>
    </row>
    <row r="24" spans="1:17">
      <c r="A24" s="161" t="s">
        <v>56</v>
      </c>
      <c r="B24" s="146">
        <v>13</v>
      </c>
      <c r="C24" s="8">
        <v>100</v>
      </c>
      <c r="D24" s="147"/>
      <c r="E24" s="146">
        <v>12</v>
      </c>
      <c r="F24" s="8">
        <v>115</v>
      </c>
      <c r="G24" s="147"/>
      <c r="H24" s="146">
        <v>13</v>
      </c>
      <c r="I24" s="8">
        <v>100</v>
      </c>
      <c r="J24" s="147"/>
      <c r="K24" s="258">
        <v>14</v>
      </c>
      <c r="L24" s="259">
        <v>123</v>
      </c>
      <c r="M24" s="260">
        <f t="shared" si="0"/>
        <v>8.7857142857142865</v>
      </c>
      <c r="N24" s="531">
        <v>14</v>
      </c>
      <c r="O24" s="532" t="s">
        <v>858</v>
      </c>
      <c r="P24" s="533" t="s">
        <v>859</v>
      </c>
      <c r="Q24" s="534"/>
    </row>
    <row r="25" spans="1:17">
      <c r="A25" s="161" t="s">
        <v>57</v>
      </c>
      <c r="B25" s="146">
        <v>27</v>
      </c>
      <c r="C25" s="8">
        <v>160</v>
      </c>
      <c r="D25" s="147"/>
      <c r="E25" s="146">
        <v>29</v>
      </c>
      <c r="F25" s="8">
        <v>180</v>
      </c>
      <c r="G25" s="147"/>
      <c r="H25" s="146">
        <v>30</v>
      </c>
      <c r="I25" s="8">
        <v>160</v>
      </c>
      <c r="J25" s="147"/>
      <c r="K25" s="258">
        <v>29</v>
      </c>
      <c r="L25" s="259">
        <v>163</v>
      </c>
      <c r="M25" s="260">
        <f t="shared" si="0"/>
        <v>5.6206896551724137</v>
      </c>
      <c r="N25" s="531">
        <v>30</v>
      </c>
      <c r="O25" s="532" t="s">
        <v>860</v>
      </c>
      <c r="P25" s="533" t="s">
        <v>861</v>
      </c>
      <c r="Q25" s="534"/>
    </row>
    <row r="26" spans="1:17">
      <c r="A26" s="161" t="s">
        <v>262</v>
      </c>
      <c r="B26" s="148" t="s">
        <v>167</v>
      </c>
      <c r="C26" s="138" t="s">
        <v>167</v>
      </c>
      <c r="D26" s="147"/>
      <c r="E26" s="148" t="s">
        <v>167</v>
      </c>
      <c r="F26" s="138" t="s">
        <v>167</v>
      </c>
      <c r="G26" s="147"/>
      <c r="H26" s="146">
        <v>0</v>
      </c>
      <c r="I26" s="8">
        <v>0</v>
      </c>
      <c r="J26" s="147"/>
      <c r="K26" s="258">
        <v>12</v>
      </c>
      <c r="L26" s="259">
        <v>30</v>
      </c>
      <c r="M26" s="260">
        <f t="shared" si="0"/>
        <v>2.5</v>
      </c>
      <c r="N26" s="531">
        <v>12</v>
      </c>
      <c r="O26" s="532" t="s">
        <v>862</v>
      </c>
      <c r="P26" s="533" t="s">
        <v>863</v>
      </c>
      <c r="Q26" s="534"/>
    </row>
    <row r="27" spans="1:17">
      <c r="A27" s="161" t="s">
        <v>263</v>
      </c>
      <c r="B27" s="146">
        <v>10</v>
      </c>
      <c r="C27" s="8">
        <v>15</v>
      </c>
      <c r="D27" s="147"/>
      <c r="E27" s="146">
        <v>17</v>
      </c>
      <c r="F27" s="8">
        <v>10</v>
      </c>
      <c r="G27" s="147"/>
      <c r="H27" s="146">
        <v>9</v>
      </c>
      <c r="I27" s="8">
        <v>4</v>
      </c>
      <c r="J27" s="147"/>
      <c r="K27" s="258">
        <v>3</v>
      </c>
      <c r="L27" s="259">
        <v>2</v>
      </c>
      <c r="M27" s="260">
        <f t="shared" si="0"/>
        <v>0.66666666666666663</v>
      </c>
      <c r="N27" s="531"/>
      <c r="O27" s="535"/>
      <c r="P27" s="536"/>
      <c r="Q27" s="534"/>
    </row>
    <row r="28" spans="1:17">
      <c r="A28" s="161" t="s">
        <v>60</v>
      </c>
      <c r="B28" s="146">
        <v>0</v>
      </c>
      <c r="C28" s="8">
        <v>0</v>
      </c>
      <c r="D28" s="147"/>
      <c r="E28" s="146">
        <v>0</v>
      </c>
      <c r="F28" s="8">
        <v>0</v>
      </c>
      <c r="G28" s="147"/>
      <c r="H28" s="146">
        <v>0</v>
      </c>
      <c r="I28" s="8">
        <v>0</v>
      </c>
      <c r="J28" s="147"/>
      <c r="K28" s="258">
        <v>0</v>
      </c>
      <c r="L28" s="259"/>
      <c r="M28" s="267"/>
      <c r="N28" s="531"/>
      <c r="O28" s="535"/>
      <c r="P28" s="536"/>
      <c r="Q28" s="537"/>
    </row>
    <row r="29" spans="1:17">
      <c r="A29" s="161" t="s">
        <v>61</v>
      </c>
      <c r="B29" s="146">
        <v>0</v>
      </c>
      <c r="C29" s="8">
        <v>0</v>
      </c>
      <c r="D29" s="147"/>
      <c r="E29" s="146">
        <v>0</v>
      </c>
      <c r="F29" s="8">
        <v>0</v>
      </c>
      <c r="G29" s="147"/>
      <c r="H29" s="146">
        <v>0</v>
      </c>
      <c r="I29" s="8">
        <v>0</v>
      </c>
      <c r="J29" s="147"/>
      <c r="K29" s="258">
        <v>0</v>
      </c>
      <c r="L29" s="259"/>
      <c r="M29" s="267"/>
      <c r="N29" s="531">
        <v>9</v>
      </c>
      <c r="O29" s="532" t="s">
        <v>864</v>
      </c>
      <c r="P29" s="538" t="s">
        <v>865</v>
      </c>
      <c r="Q29" s="537"/>
    </row>
    <row r="30" spans="1:17">
      <c r="A30" s="161" t="s">
        <v>62</v>
      </c>
      <c r="B30" s="148" t="s">
        <v>167</v>
      </c>
      <c r="C30" s="138" t="s">
        <v>167</v>
      </c>
      <c r="D30" s="147"/>
      <c r="E30" s="148" t="s">
        <v>167</v>
      </c>
      <c r="F30" s="138" t="s">
        <v>167</v>
      </c>
      <c r="G30" s="147"/>
      <c r="H30" s="146">
        <v>0</v>
      </c>
      <c r="I30" s="8">
        <v>0</v>
      </c>
      <c r="J30" s="147"/>
      <c r="K30" s="258">
        <v>0</v>
      </c>
      <c r="L30" s="259"/>
      <c r="M30" s="267"/>
      <c r="N30" s="531"/>
      <c r="O30" s="535"/>
      <c r="P30" s="536"/>
      <c r="Q30" s="537"/>
    </row>
    <row r="31" spans="1:17">
      <c r="A31" s="162" t="s">
        <v>136</v>
      </c>
      <c r="B31" s="149">
        <f>SUM(B17:B30)</f>
        <v>125</v>
      </c>
      <c r="C31" s="14">
        <f>SUM(C17:C30)</f>
        <v>1044</v>
      </c>
      <c r="D31" s="150"/>
      <c r="E31" s="149">
        <f>SUM(E17:E30)</f>
        <v>155</v>
      </c>
      <c r="F31" s="14">
        <f>SUM(F17:F30)</f>
        <v>1076</v>
      </c>
      <c r="G31" s="150"/>
      <c r="H31" s="149">
        <f>SUM(H17:H30)</f>
        <v>148</v>
      </c>
      <c r="I31" s="14">
        <f>SUM(I17:I30)</f>
        <v>1147</v>
      </c>
      <c r="J31" s="145"/>
      <c r="K31" s="283">
        <v>167</v>
      </c>
      <c r="L31" s="268">
        <v>1317</v>
      </c>
      <c r="M31" s="262"/>
      <c r="N31" s="539">
        <v>177</v>
      </c>
      <c r="O31" s="540" t="s">
        <v>842</v>
      </c>
      <c r="P31" s="541"/>
      <c r="Q31" s="530"/>
    </row>
    <row r="32" spans="1:17" ht="28" customHeight="1" thickBot="1">
      <c r="B32" s="858" t="s">
        <v>259</v>
      </c>
      <c r="C32" s="859"/>
      <c r="D32" s="151"/>
      <c r="E32" s="858" t="s">
        <v>259</v>
      </c>
      <c r="F32" s="859"/>
      <c r="G32" s="151"/>
      <c r="H32" s="157"/>
      <c r="I32" s="158"/>
      <c r="J32" s="151"/>
      <c r="K32" s="157"/>
      <c r="L32" s="158"/>
      <c r="M32" s="151"/>
      <c r="N32" s="263"/>
      <c r="O32" s="264"/>
      <c r="P32" s="264"/>
      <c r="Q32" s="265"/>
    </row>
    <row r="33" spans="11:17">
      <c r="K33" s="284" t="s">
        <v>439</v>
      </c>
      <c r="N33" s="542" t="s">
        <v>866</v>
      </c>
      <c r="O33" s="234"/>
      <c r="P33" s="234"/>
      <c r="Q33" s="234"/>
    </row>
    <row r="34" spans="11:17" ht="226" customHeight="1">
      <c r="K34" s="860" t="s">
        <v>440</v>
      </c>
      <c r="L34" s="860"/>
      <c r="M34" s="860"/>
      <c r="N34" s="861" t="s">
        <v>867</v>
      </c>
      <c r="O34" s="862"/>
      <c r="P34" s="862"/>
      <c r="Q34" s="862"/>
    </row>
    <row r="35" spans="11:17">
      <c r="K35" s="91"/>
    </row>
    <row r="36" spans="11:17">
      <c r="K36" s="91"/>
    </row>
  </sheetData>
  <sheetProtection password="D4A9" sheet="1" objects="1" scenarios="1"/>
  <mergeCells count="4">
    <mergeCell ref="E32:F32"/>
    <mergeCell ref="B32:C32"/>
    <mergeCell ref="K34:M34"/>
    <mergeCell ref="N34:Q34"/>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zoomScale="150" zoomScaleNormal="150" zoomScalePageLayoutView="150" workbookViewId="0"/>
  </sheetViews>
  <sheetFormatPr baseColWidth="10" defaultRowHeight="15" x14ac:dyDescent="0"/>
  <cols>
    <col min="1" max="1" width="42.33203125" bestFit="1" customWidth="1"/>
    <col min="2" max="6" width="10.83203125" customWidth="1"/>
    <col min="7" max="7" width="13.5" customWidth="1"/>
    <col min="8" max="9" width="10.83203125" customWidth="1"/>
    <col min="10" max="10" width="13.5" customWidth="1"/>
    <col min="14" max="14" width="13.6640625" customWidth="1"/>
    <col min="15" max="15" width="15.33203125" customWidth="1"/>
    <col min="20" max="20" width="15.5" customWidth="1"/>
  </cols>
  <sheetData>
    <row r="1" spans="1:20">
      <c r="A1" s="235" t="s">
        <v>411</v>
      </c>
    </row>
    <row r="3" spans="1:20">
      <c r="A3" s="3" t="s">
        <v>260</v>
      </c>
    </row>
    <row r="4" spans="1:20">
      <c r="A4" s="3" t="s">
        <v>868</v>
      </c>
    </row>
    <row r="5" spans="1:20">
      <c r="A5" s="3" t="s">
        <v>869</v>
      </c>
    </row>
    <row r="6" spans="1:20">
      <c r="A6" s="3" t="s">
        <v>870</v>
      </c>
    </row>
    <row r="7" spans="1:20">
      <c r="A7" s="3" t="s">
        <v>871</v>
      </c>
    </row>
    <row r="10" spans="1:20" ht="16" thickBot="1"/>
    <row r="11" spans="1:20" ht="112">
      <c r="B11" s="152" t="s">
        <v>271</v>
      </c>
      <c r="C11" s="153" t="s">
        <v>413</v>
      </c>
      <c r="D11" s="154" t="s">
        <v>226</v>
      </c>
      <c r="E11" s="139" t="s">
        <v>271</v>
      </c>
      <c r="F11" s="140" t="s">
        <v>416</v>
      </c>
      <c r="G11" s="141" t="s">
        <v>274</v>
      </c>
      <c r="H11" s="152" t="s">
        <v>271</v>
      </c>
      <c r="I11" s="153" t="s">
        <v>414</v>
      </c>
      <c r="J11" s="154" t="s">
        <v>412</v>
      </c>
      <c r="K11" s="139" t="s">
        <v>429</v>
      </c>
      <c r="L11" s="140" t="s">
        <v>415</v>
      </c>
      <c r="M11" s="140" t="s">
        <v>430</v>
      </c>
      <c r="N11" s="140" t="s">
        <v>431</v>
      </c>
      <c r="O11" s="141" t="s">
        <v>66</v>
      </c>
      <c r="P11" s="519" t="s">
        <v>872</v>
      </c>
      <c r="Q11" s="520" t="s">
        <v>873</v>
      </c>
      <c r="R11" s="520" t="s">
        <v>874</v>
      </c>
      <c r="S11" s="520" t="s">
        <v>875</v>
      </c>
      <c r="T11" s="522" t="s">
        <v>179</v>
      </c>
    </row>
    <row r="12" spans="1:20">
      <c r="A12" s="159" t="s">
        <v>275</v>
      </c>
      <c r="B12" s="163"/>
      <c r="C12" s="164"/>
      <c r="D12" s="176">
        <v>8.6</v>
      </c>
      <c r="E12" s="165"/>
      <c r="F12" s="166"/>
      <c r="G12" s="171">
        <v>8.1</v>
      </c>
      <c r="H12" s="163"/>
      <c r="I12" s="164"/>
      <c r="J12" s="168">
        <v>8.1</v>
      </c>
      <c r="K12" s="165"/>
      <c r="L12" s="166"/>
      <c r="M12" s="252"/>
      <c r="N12" s="252"/>
      <c r="O12" s="167">
        <v>7.7</v>
      </c>
      <c r="P12" s="543"/>
      <c r="Q12" s="544"/>
      <c r="R12" s="545"/>
      <c r="S12" s="545"/>
      <c r="T12" s="546">
        <v>9</v>
      </c>
    </row>
    <row r="13" spans="1:20">
      <c r="A13" s="159" t="s">
        <v>268</v>
      </c>
      <c r="B13" s="99"/>
      <c r="C13" s="70"/>
      <c r="D13" s="155"/>
      <c r="E13" s="119"/>
      <c r="F13" s="73"/>
      <c r="G13" s="143">
        <v>91.2</v>
      </c>
      <c r="H13" s="99"/>
      <c r="I13" s="70"/>
      <c r="J13" s="156">
        <v>82.6</v>
      </c>
      <c r="K13" s="119"/>
      <c r="L13" s="73"/>
      <c r="M13" s="253"/>
      <c r="N13" s="253"/>
      <c r="O13" s="143">
        <v>84.5</v>
      </c>
      <c r="P13" s="279"/>
      <c r="Q13" s="280"/>
      <c r="R13" s="257"/>
      <c r="S13" s="257"/>
      <c r="T13" s="282">
        <v>85.3</v>
      </c>
    </row>
    <row r="14" spans="1:20">
      <c r="A14" s="159" t="s">
        <v>269</v>
      </c>
      <c r="B14" s="99"/>
      <c r="C14" s="70"/>
      <c r="D14" s="156"/>
      <c r="E14" s="119"/>
      <c r="F14" s="73"/>
      <c r="G14" s="143">
        <v>63.2</v>
      </c>
      <c r="H14" s="99"/>
      <c r="I14" s="70"/>
      <c r="J14" s="156">
        <v>91.2</v>
      </c>
      <c r="K14" s="119"/>
      <c r="L14" s="73"/>
      <c r="M14" s="253"/>
      <c r="N14" s="253"/>
      <c r="O14" s="143">
        <v>118.4</v>
      </c>
      <c r="P14" s="279"/>
      <c r="Q14" s="280"/>
      <c r="R14" s="257"/>
      <c r="S14" s="257"/>
      <c r="T14" s="282">
        <v>77</v>
      </c>
    </row>
    <row r="15" spans="1:20">
      <c r="A15" s="159" t="s">
        <v>270</v>
      </c>
      <c r="B15" s="99"/>
      <c r="C15" s="70"/>
      <c r="D15" s="156"/>
      <c r="E15" s="119"/>
      <c r="F15" s="73"/>
      <c r="G15" s="143"/>
      <c r="H15" s="99"/>
      <c r="I15" s="70"/>
      <c r="J15" s="156"/>
      <c r="K15" s="119"/>
      <c r="L15" s="73"/>
      <c r="M15" s="253"/>
      <c r="N15" s="253"/>
      <c r="O15" s="143">
        <v>47.2</v>
      </c>
      <c r="P15" s="279"/>
      <c r="Q15" s="280"/>
      <c r="R15" s="257"/>
      <c r="S15" s="257"/>
      <c r="T15" s="282">
        <f>57/110*100</f>
        <v>51.81818181818182</v>
      </c>
    </row>
    <row r="16" spans="1:20">
      <c r="B16" s="144"/>
      <c r="C16" s="16"/>
      <c r="D16" s="145"/>
      <c r="E16" s="144"/>
      <c r="F16" s="16"/>
      <c r="G16" s="145"/>
      <c r="H16" s="144"/>
      <c r="I16" s="16"/>
      <c r="J16" s="145"/>
      <c r="K16" s="144"/>
      <c r="L16" s="16"/>
      <c r="M16" s="16"/>
      <c r="N16" s="16"/>
      <c r="O16" s="145"/>
      <c r="P16" s="256"/>
      <c r="Q16" s="266"/>
      <c r="R16" s="266"/>
      <c r="S16" s="266"/>
      <c r="T16" s="262"/>
    </row>
    <row r="17" spans="1:20">
      <c r="A17" s="159" t="s">
        <v>273</v>
      </c>
      <c r="B17" s="144"/>
      <c r="C17" s="16"/>
      <c r="D17" s="145"/>
      <c r="E17" s="144"/>
      <c r="F17" s="16"/>
      <c r="G17" s="172" t="s">
        <v>272</v>
      </c>
      <c r="H17" s="144"/>
      <c r="I17" s="16"/>
      <c r="J17" s="169" t="s">
        <v>272</v>
      </c>
      <c r="K17" s="144"/>
      <c r="L17" s="16"/>
      <c r="M17" s="16"/>
      <c r="N17" s="16"/>
      <c r="O17" s="172" t="s">
        <v>272</v>
      </c>
      <c r="P17" s="256"/>
      <c r="Q17" s="266"/>
      <c r="R17" s="266"/>
      <c r="S17" s="266"/>
      <c r="T17" s="547" t="s">
        <v>272</v>
      </c>
    </row>
    <row r="18" spans="1:20">
      <c r="A18" s="160" t="s">
        <v>50</v>
      </c>
      <c r="B18" s="175">
        <v>286</v>
      </c>
      <c r="C18" s="8">
        <v>2</v>
      </c>
      <c r="D18" s="170">
        <f>SUM(C18*100/B18)</f>
        <v>0.69930069930069927</v>
      </c>
      <c r="E18" s="146">
        <v>375</v>
      </c>
      <c r="F18" s="8">
        <v>30</v>
      </c>
      <c r="G18" s="173">
        <f>SUM(F18*100/E18)</f>
        <v>8</v>
      </c>
      <c r="H18" s="146">
        <v>458</v>
      </c>
      <c r="I18" s="8">
        <v>44</v>
      </c>
      <c r="J18" s="570">
        <f>SUM(I18*100/H18)</f>
        <v>9.606986899563319</v>
      </c>
      <c r="K18" s="8">
        <v>510</v>
      </c>
      <c r="L18" s="8">
        <v>37</v>
      </c>
      <c r="M18" s="8"/>
      <c r="N18" s="8"/>
      <c r="O18" s="574">
        <f>SUM(L18*100/K18)</f>
        <v>7.2549019607843137</v>
      </c>
      <c r="P18" s="259">
        <v>539</v>
      </c>
      <c r="Q18" s="259">
        <v>52</v>
      </c>
      <c r="R18" s="259"/>
      <c r="S18" s="259"/>
      <c r="T18" s="578">
        <f>Q18/P18*100</f>
        <v>9.6474953617810755</v>
      </c>
    </row>
    <row r="19" spans="1:20">
      <c r="A19" s="161" t="s">
        <v>261</v>
      </c>
      <c r="B19" s="148"/>
      <c r="C19" s="138"/>
      <c r="D19" s="147"/>
      <c r="E19" s="146"/>
      <c r="F19" s="138"/>
      <c r="G19" s="173"/>
      <c r="H19" s="146"/>
      <c r="I19" s="138" t="s">
        <v>167</v>
      </c>
      <c r="J19" s="571" t="s">
        <v>167</v>
      </c>
      <c r="K19" s="125" t="s">
        <v>167</v>
      </c>
      <c r="L19" s="125" t="s">
        <v>167</v>
      </c>
      <c r="M19" s="125"/>
      <c r="N19" s="125"/>
      <c r="O19" s="575" t="s">
        <v>167</v>
      </c>
      <c r="P19" s="261"/>
      <c r="Q19" s="259"/>
      <c r="R19" s="581"/>
      <c r="S19" s="581"/>
      <c r="T19" s="579"/>
    </row>
    <row r="20" spans="1:20">
      <c r="A20" s="161" t="s">
        <v>51</v>
      </c>
      <c r="B20" s="146"/>
      <c r="C20" s="8"/>
      <c r="D20" s="147"/>
      <c r="E20" s="146">
        <v>117</v>
      </c>
      <c r="F20" s="8">
        <v>12</v>
      </c>
      <c r="G20" s="174">
        <f t="shared" ref="G20:G28" si="0">SUM(F20*100/E20)</f>
        <v>10.256410256410257</v>
      </c>
      <c r="H20" s="146">
        <v>142</v>
      </c>
      <c r="I20" s="8">
        <v>16</v>
      </c>
      <c r="J20" s="570">
        <f t="shared" ref="J20:J28" si="1">SUM(I20*100/H20)</f>
        <v>11.267605633802816</v>
      </c>
      <c r="K20" s="8">
        <v>140</v>
      </c>
      <c r="L20" s="8">
        <v>8</v>
      </c>
      <c r="M20" s="8"/>
      <c r="N20" s="8"/>
      <c r="O20" s="574">
        <f t="shared" ref="O20:O28" si="2">SUM(L20*100/K20)</f>
        <v>5.7142857142857144</v>
      </c>
      <c r="P20" s="259">
        <v>133</v>
      </c>
      <c r="Q20" s="259">
        <v>12</v>
      </c>
      <c r="R20" s="259"/>
      <c r="S20" s="259"/>
      <c r="T20" s="578">
        <f t="shared" ref="T20:T27" si="3">Q20/P20*100</f>
        <v>9.0225563909774422</v>
      </c>
    </row>
    <row r="21" spans="1:20">
      <c r="A21" s="161" t="s">
        <v>53</v>
      </c>
      <c r="B21" s="146"/>
      <c r="C21" s="8"/>
      <c r="D21" s="147"/>
      <c r="E21" s="146"/>
      <c r="F21" s="8"/>
      <c r="G21" s="174"/>
      <c r="H21" s="146">
        <v>27</v>
      </c>
      <c r="I21" s="8">
        <v>2</v>
      </c>
      <c r="J21" s="570">
        <f t="shared" si="1"/>
        <v>7.4074074074074074</v>
      </c>
      <c r="K21" s="8">
        <v>41</v>
      </c>
      <c r="L21" s="8">
        <v>6</v>
      </c>
      <c r="M21" s="8"/>
      <c r="N21" s="8"/>
      <c r="O21" s="574">
        <f t="shared" si="2"/>
        <v>14.634146341463415</v>
      </c>
      <c r="P21" s="259">
        <v>46</v>
      </c>
      <c r="Q21" s="259">
        <v>6</v>
      </c>
      <c r="R21" s="259"/>
      <c r="S21" s="259"/>
      <c r="T21" s="578">
        <f t="shared" si="3"/>
        <v>13.043478260869565</v>
      </c>
    </row>
    <row r="22" spans="1:20">
      <c r="A22" s="161" t="s">
        <v>54</v>
      </c>
      <c r="B22" s="146"/>
      <c r="C22" s="8"/>
      <c r="D22" s="147"/>
      <c r="E22" s="146"/>
      <c r="F22" s="8"/>
      <c r="G22" s="174"/>
      <c r="H22" s="146">
        <v>15</v>
      </c>
      <c r="I22" s="8">
        <v>1</v>
      </c>
      <c r="J22" s="570">
        <f t="shared" si="1"/>
        <v>6.666666666666667</v>
      </c>
      <c r="K22" s="8">
        <v>42</v>
      </c>
      <c r="L22" s="8">
        <v>0</v>
      </c>
      <c r="M22" s="8"/>
      <c r="N22" s="8"/>
      <c r="O22" s="574">
        <f t="shared" si="2"/>
        <v>0</v>
      </c>
      <c r="P22" s="259">
        <v>50</v>
      </c>
      <c r="Q22" s="259">
        <v>2</v>
      </c>
      <c r="R22" s="259"/>
      <c r="S22" s="259"/>
      <c r="T22" s="578">
        <f t="shared" si="3"/>
        <v>4</v>
      </c>
    </row>
    <row r="23" spans="1:20">
      <c r="A23" s="161" t="s">
        <v>55</v>
      </c>
      <c r="B23" s="175">
        <v>71</v>
      </c>
      <c r="C23" s="8">
        <v>1</v>
      </c>
      <c r="D23" s="170">
        <f>SUM(C23*100/B23)</f>
        <v>1.408450704225352</v>
      </c>
      <c r="E23" s="146">
        <v>95</v>
      </c>
      <c r="F23" s="8">
        <v>7</v>
      </c>
      <c r="G23" s="174">
        <f t="shared" si="0"/>
        <v>7.3684210526315788</v>
      </c>
      <c r="H23" s="125" t="s">
        <v>167</v>
      </c>
      <c r="I23" s="125" t="s">
        <v>167</v>
      </c>
      <c r="J23" s="571" t="s">
        <v>167</v>
      </c>
      <c r="K23" s="8">
        <v>109</v>
      </c>
      <c r="L23" s="8">
        <v>3</v>
      </c>
      <c r="M23" s="8"/>
      <c r="N23" s="8"/>
      <c r="O23" s="574">
        <f t="shared" si="2"/>
        <v>2.7522935779816513</v>
      </c>
      <c r="P23" s="259">
        <v>131</v>
      </c>
      <c r="Q23" s="259">
        <v>8</v>
      </c>
      <c r="R23" s="259"/>
      <c r="S23" s="259"/>
      <c r="T23" s="578">
        <f t="shared" si="3"/>
        <v>6.1068702290076331</v>
      </c>
    </row>
    <row r="24" spans="1:20">
      <c r="A24" s="161" t="s">
        <v>58</v>
      </c>
      <c r="B24" s="175">
        <v>89</v>
      </c>
      <c r="C24" s="8">
        <v>8</v>
      </c>
      <c r="D24" s="170">
        <f>SUM(C24*100/B24)</f>
        <v>8.9887640449438209</v>
      </c>
      <c r="E24" s="146">
        <v>100</v>
      </c>
      <c r="F24" s="8">
        <v>5</v>
      </c>
      <c r="G24" s="174">
        <f t="shared" si="0"/>
        <v>5</v>
      </c>
      <c r="H24" s="146">
        <v>117</v>
      </c>
      <c r="I24" s="8">
        <v>12</v>
      </c>
      <c r="J24" s="570">
        <f t="shared" si="1"/>
        <v>10.256410256410257</v>
      </c>
      <c r="K24" s="8">
        <v>117</v>
      </c>
      <c r="L24" s="8">
        <v>8</v>
      </c>
      <c r="M24" s="8"/>
      <c r="N24" s="8"/>
      <c r="O24" s="574">
        <f t="shared" si="2"/>
        <v>6.8376068376068373</v>
      </c>
      <c r="P24" s="259">
        <v>112</v>
      </c>
      <c r="Q24" s="259">
        <v>9</v>
      </c>
      <c r="R24" s="259"/>
      <c r="S24" s="259"/>
      <c r="T24" s="578">
        <f t="shared" si="3"/>
        <v>8.0357142857142865</v>
      </c>
    </row>
    <row r="25" spans="1:20">
      <c r="A25" s="161" t="s">
        <v>56</v>
      </c>
      <c r="B25" s="146"/>
      <c r="C25" s="8"/>
      <c r="D25" s="147"/>
      <c r="E25" s="146"/>
      <c r="F25" s="8"/>
      <c r="G25" s="174"/>
      <c r="H25" s="146">
        <v>125</v>
      </c>
      <c r="I25" s="8">
        <v>1</v>
      </c>
      <c r="J25" s="570">
        <f t="shared" si="1"/>
        <v>0.8</v>
      </c>
      <c r="K25" s="8">
        <v>123</v>
      </c>
      <c r="L25" s="8">
        <v>0</v>
      </c>
      <c r="M25" s="8"/>
      <c r="N25" s="8"/>
      <c r="O25" s="574">
        <f t="shared" si="2"/>
        <v>0</v>
      </c>
      <c r="P25" s="259">
        <v>134</v>
      </c>
      <c r="Q25" s="259">
        <v>5</v>
      </c>
      <c r="R25" s="259"/>
      <c r="S25" s="259"/>
      <c r="T25" s="578">
        <f t="shared" si="3"/>
        <v>3.7313432835820892</v>
      </c>
    </row>
    <row r="26" spans="1:20">
      <c r="A26" s="161" t="s">
        <v>57</v>
      </c>
      <c r="B26" s="175">
        <v>103</v>
      </c>
      <c r="C26" s="8">
        <v>3</v>
      </c>
      <c r="D26" s="170">
        <f>SUM(C26*100/B26)</f>
        <v>2.912621359223301</v>
      </c>
      <c r="E26" s="146">
        <v>133</v>
      </c>
      <c r="F26" s="8">
        <v>4</v>
      </c>
      <c r="G26" s="174">
        <f t="shared" si="0"/>
        <v>3.007518796992481</v>
      </c>
      <c r="H26" s="146">
        <v>159</v>
      </c>
      <c r="I26" s="8">
        <v>18</v>
      </c>
      <c r="J26" s="570">
        <f t="shared" si="1"/>
        <v>11.320754716981131</v>
      </c>
      <c r="K26" s="8">
        <v>163</v>
      </c>
      <c r="L26" s="8">
        <v>17</v>
      </c>
      <c r="M26" s="8"/>
      <c r="N26" s="8"/>
      <c r="O26" s="574">
        <f t="shared" si="2"/>
        <v>10.429447852760736</v>
      </c>
      <c r="P26" s="259">
        <v>166</v>
      </c>
      <c r="Q26" s="259">
        <v>22</v>
      </c>
      <c r="R26" s="259"/>
      <c r="S26" s="259"/>
      <c r="T26" s="578">
        <f t="shared" si="3"/>
        <v>13.253012048192772</v>
      </c>
    </row>
    <row r="27" spans="1:20">
      <c r="A27" s="161" t="s">
        <v>262</v>
      </c>
      <c r="B27" s="148"/>
      <c r="C27" s="138"/>
      <c r="D27" s="147"/>
      <c r="E27" s="146"/>
      <c r="F27" s="138"/>
      <c r="G27" s="173"/>
      <c r="H27" s="125" t="s">
        <v>167</v>
      </c>
      <c r="I27" s="125" t="s">
        <v>167</v>
      </c>
      <c r="J27" s="571" t="s">
        <v>167</v>
      </c>
      <c r="K27" s="8">
        <v>30</v>
      </c>
      <c r="L27" s="8">
        <v>18</v>
      </c>
      <c r="M27" s="8"/>
      <c r="N27" s="8"/>
      <c r="O27" s="574">
        <f t="shared" si="2"/>
        <v>60</v>
      </c>
      <c r="P27" s="259">
        <v>38</v>
      </c>
      <c r="Q27" s="259">
        <v>5</v>
      </c>
      <c r="R27" s="259"/>
      <c r="S27" s="259"/>
      <c r="T27" s="578">
        <f t="shared" si="3"/>
        <v>13.157894736842104</v>
      </c>
    </row>
    <row r="28" spans="1:20">
      <c r="A28" s="161" t="s">
        <v>263</v>
      </c>
      <c r="B28" s="175">
        <v>15</v>
      </c>
      <c r="C28" s="8">
        <v>5</v>
      </c>
      <c r="D28" s="170">
        <f>SUM(C28*100/B28)</f>
        <v>33.333333333333336</v>
      </c>
      <c r="E28" s="146">
        <v>4</v>
      </c>
      <c r="F28" s="8">
        <v>2</v>
      </c>
      <c r="G28" s="173">
        <f t="shared" si="0"/>
        <v>50</v>
      </c>
      <c r="H28" s="146">
        <v>4</v>
      </c>
      <c r="I28" s="8">
        <v>1</v>
      </c>
      <c r="J28" s="570">
        <f t="shared" si="1"/>
        <v>25</v>
      </c>
      <c r="K28" s="8">
        <v>2</v>
      </c>
      <c r="L28" s="8">
        <v>1</v>
      </c>
      <c r="M28" s="8"/>
      <c r="N28" s="8"/>
      <c r="O28" s="574">
        <f t="shared" si="2"/>
        <v>50</v>
      </c>
      <c r="P28" s="259"/>
      <c r="Q28" s="259"/>
      <c r="R28" s="259"/>
      <c r="S28" s="259"/>
      <c r="T28" s="578"/>
    </row>
    <row r="29" spans="1:20">
      <c r="A29" s="161" t="s">
        <v>60</v>
      </c>
      <c r="B29" s="146"/>
      <c r="C29" s="8"/>
      <c r="D29" s="147"/>
      <c r="E29" s="146"/>
      <c r="F29" s="8"/>
      <c r="G29" s="173"/>
      <c r="H29" s="125" t="s">
        <v>167</v>
      </c>
      <c r="I29" s="125" t="s">
        <v>167</v>
      </c>
      <c r="J29" s="572" t="s">
        <v>167</v>
      </c>
      <c r="K29" s="125" t="s">
        <v>167</v>
      </c>
      <c r="L29" s="125" t="s">
        <v>167</v>
      </c>
      <c r="M29" s="125"/>
      <c r="N29" s="125"/>
      <c r="O29" s="576"/>
      <c r="P29" s="581"/>
      <c r="Q29" s="259"/>
      <c r="R29" s="581"/>
      <c r="S29" s="581"/>
      <c r="T29" s="580"/>
    </row>
    <row r="30" spans="1:20">
      <c r="A30" s="161" t="s">
        <v>264</v>
      </c>
      <c r="B30" s="146"/>
      <c r="C30" s="8"/>
      <c r="D30" s="147"/>
      <c r="E30" s="146"/>
      <c r="F30" s="8"/>
      <c r="G30" s="173"/>
      <c r="H30" s="125" t="s">
        <v>167</v>
      </c>
      <c r="I30" s="125" t="s">
        <v>167</v>
      </c>
      <c r="J30" s="572" t="s">
        <v>167</v>
      </c>
      <c r="K30" s="125" t="s">
        <v>167</v>
      </c>
      <c r="L30" s="125" t="s">
        <v>167</v>
      </c>
      <c r="M30" s="125"/>
      <c r="N30" s="125"/>
      <c r="O30" s="576"/>
      <c r="P30" s="581"/>
      <c r="Q30" s="259"/>
      <c r="R30" s="581"/>
      <c r="S30" s="581"/>
      <c r="T30" s="580"/>
    </row>
    <row r="31" spans="1:20">
      <c r="A31" s="161" t="s">
        <v>62</v>
      </c>
      <c r="B31" s="148" t="s">
        <v>167</v>
      </c>
      <c r="C31" s="138" t="s">
        <v>167</v>
      </c>
      <c r="D31" s="147"/>
      <c r="E31" s="148" t="s">
        <v>167</v>
      </c>
      <c r="F31" s="138" t="s">
        <v>167</v>
      </c>
      <c r="G31" s="173"/>
      <c r="H31" s="125" t="s">
        <v>167</v>
      </c>
      <c r="I31" s="125" t="s">
        <v>167</v>
      </c>
      <c r="J31" s="572" t="s">
        <v>167</v>
      </c>
      <c r="K31" s="8">
        <v>2</v>
      </c>
      <c r="L31" s="8">
        <v>0</v>
      </c>
      <c r="M31" s="8"/>
      <c r="N31" s="8"/>
      <c r="O31" s="574">
        <f>SUM(L31*100/K31)</f>
        <v>0</v>
      </c>
      <c r="P31" s="259">
        <v>2</v>
      </c>
      <c r="Q31" s="259">
        <v>1</v>
      </c>
      <c r="R31" s="259"/>
      <c r="S31" s="259"/>
      <c r="T31" s="578">
        <f>Q31/P31*100</f>
        <v>50</v>
      </c>
    </row>
    <row r="32" spans="1:20">
      <c r="A32" s="272" t="s">
        <v>876</v>
      </c>
      <c r="B32" s="567"/>
      <c r="C32" s="568"/>
      <c r="D32" s="145"/>
      <c r="E32" s="567"/>
      <c r="F32" s="568"/>
      <c r="G32" s="569"/>
      <c r="H32" s="67"/>
      <c r="I32" s="67"/>
      <c r="J32" s="573"/>
      <c r="K32" s="8"/>
      <c r="L32" s="8"/>
      <c r="M32" s="8"/>
      <c r="N32" s="8"/>
      <c r="O32" s="577"/>
      <c r="P32" s="259"/>
      <c r="Q32" s="259">
        <v>0</v>
      </c>
      <c r="R32" s="259"/>
      <c r="S32" s="259"/>
      <c r="T32" s="548"/>
    </row>
    <row r="33" spans="1:20">
      <c r="A33" s="162" t="s">
        <v>136</v>
      </c>
      <c r="B33" s="149">
        <f>SUM(B18:B31)</f>
        <v>564</v>
      </c>
      <c r="C33" s="14">
        <f>SUM(C18:C31)</f>
        <v>19</v>
      </c>
      <c r="D33" s="150"/>
      <c r="E33" s="149">
        <f>SUM(E18:E31)</f>
        <v>824</v>
      </c>
      <c r="F33" s="14">
        <f>SUM(F18:F31)</f>
        <v>60</v>
      </c>
      <c r="G33" s="150"/>
      <c r="H33" s="149">
        <f>SUM(H18:H31)</f>
        <v>1047</v>
      </c>
      <c r="I33" s="14">
        <f>SUM(I18:I31)</f>
        <v>95</v>
      </c>
      <c r="J33" s="16"/>
      <c r="K33" s="6">
        <f>SUM(K18:K31)</f>
        <v>1279</v>
      </c>
      <c r="L33" s="6">
        <f>SUM(L18:L31)</f>
        <v>98</v>
      </c>
      <c r="M33" s="8"/>
      <c r="N33" s="8"/>
      <c r="O33" s="16"/>
      <c r="P33" s="6">
        <f>SUM(P18:P31)</f>
        <v>1351</v>
      </c>
      <c r="Q33" s="6">
        <f>SUM(Q18:Q31)</f>
        <v>122</v>
      </c>
      <c r="R33" s="8"/>
      <c r="S33" s="8"/>
      <c r="T33" s="578">
        <f>Q33/P33*100</f>
        <v>9.0303478904515178</v>
      </c>
    </row>
    <row r="34" spans="1:20" ht="16" thickBot="1">
      <c r="B34" s="858"/>
      <c r="C34" s="859"/>
      <c r="D34" s="151"/>
      <c r="E34" s="858"/>
      <c r="F34" s="859"/>
      <c r="G34" s="151"/>
      <c r="H34" s="157"/>
      <c r="I34" s="158"/>
      <c r="J34" s="151"/>
      <c r="K34" s="157"/>
      <c r="L34" s="158"/>
      <c r="M34" s="158"/>
      <c r="N34" s="158"/>
      <c r="O34" s="151"/>
      <c r="P34" s="263"/>
      <c r="Q34" s="264"/>
      <c r="R34" s="264"/>
      <c r="S34" s="264"/>
      <c r="T34" s="265"/>
    </row>
    <row r="35" spans="1:20">
      <c r="K35" s="254"/>
      <c r="L35" s="234"/>
      <c r="M35" s="234"/>
      <c r="N35" s="234"/>
      <c r="O35" s="255"/>
      <c r="P35" s="549"/>
      <c r="Q35" s="550"/>
      <c r="R35" s="550"/>
      <c r="S35" s="550"/>
      <c r="T35" s="551"/>
    </row>
    <row r="37" spans="1:20">
      <c r="A37" s="270" t="s">
        <v>434</v>
      </c>
      <c r="K37" s="256"/>
      <c r="L37" s="234"/>
      <c r="M37" s="234"/>
      <c r="N37" s="234"/>
      <c r="O37" s="269" t="s">
        <v>432</v>
      </c>
      <c r="P37" s="528"/>
      <c r="Q37" s="550"/>
      <c r="R37" s="550"/>
      <c r="S37" s="550"/>
      <c r="T37" s="552" t="s">
        <v>432</v>
      </c>
    </row>
    <row r="38" spans="1:20">
      <c r="A38" s="271" t="s">
        <v>50</v>
      </c>
      <c r="K38" s="259"/>
      <c r="L38" s="259">
        <v>37</v>
      </c>
      <c r="M38" s="259">
        <v>47</v>
      </c>
      <c r="N38" s="259"/>
      <c r="O38" s="583">
        <f>L38/M38*100</f>
        <v>78.723404255319153</v>
      </c>
      <c r="P38" s="554"/>
      <c r="Q38" s="259">
        <v>52</v>
      </c>
      <c r="R38" s="259">
        <v>63</v>
      </c>
      <c r="S38" s="554"/>
      <c r="T38" s="553">
        <f>(Q38/R38)*100</f>
        <v>82.539682539682531</v>
      </c>
    </row>
    <row r="39" spans="1:20">
      <c r="A39" s="272" t="s">
        <v>261</v>
      </c>
      <c r="K39" s="259"/>
      <c r="L39" s="261" t="s">
        <v>167</v>
      </c>
      <c r="M39" s="261"/>
      <c r="N39" s="261"/>
      <c r="O39" s="583"/>
      <c r="P39" s="554"/>
      <c r="Q39" s="259"/>
      <c r="R39" s="581"/>
      <c r="S39" s="535"/>
      <c r="T39" s="553"/>
    </row>
    <row r="40" spans="1:20">
      <c r="A40" s="272" t="s">
        <v>51</v>
      </c>
      <c r="K40" s="259"/>
      <c r="L40" s="259">
        <v>8</v>
      </c>
      <c r="M40" s="259">
        <v>12</v>
      </c>
      <c r="N40" s="259"/>
      <c r="O40" s="583">
        <f>L40/M40*100</f>
        <v>66.666666666666657</v>
      </c>
      <c r="P40" s="554"/>
      <c r="Q40" s="259">
        <v>12</v>
      </c>
      <c r="R40" s="259">
        <v>13</v>
      </c>
      <c r="S40" s="554"/>
      <c r="T40" s="553">
        <f t="shared" ref="T40:T47" si="4">(Q40/R40)*100</f>
        <v>92.307692307692307</v>
      </c>
    </row>
    <row r="41" spans="1:20">
      <c r="A41" s="272" t="s">
        <v>53</v>
      </c>
      <c r="K41" s="259"/>
      <c r="L41" s="259">
        <v>6</v>
      </c>
      <c r="M41" s="259">
        <v>6</v>
      </c>
      <c r="N41" s="259"/>
      <c r="O41" s="583">
        <f>L41/M41*100</f>
        <v>100</v>
      </c>
      <c r="P41" s="554"/>
      <c r="Q41" s="259">
        <v>6</v>
      </c>
      <c r="R41" s="259">
        <v>6</v>
      </c>
      <c r="S41" s="554"/>
      <c r="T41" s="553">
        <f t="shared" si="4"/>
        <v>100</v>
      </c>
    </row>
    <row r="42" spans="1:20">
      <c r="A42" s="272" t="s">
        <v>54</v>
      </c>
      <c r="K42" s="259"/>
      <c r="L42" s="259">
        <v>0</v>
      </c>
      <c r="M42" s="259">
        <v>0</v>
      </c>
      <c r="N42" s="259"/>
      <c r="O42" s="584" t="s">
        <v>167</v>
      </c>
      <c r="P42" s="554"/>
      <c r="Q42" s="259">
        <v>2</v>
      </c>
      <c r="R42" s="259">
        <v>2</v>
      </c>
      <c r="S42" s="554"/>
      <c r="T42" s="553">
        <f t="shared" si="4"/>
        <v>100</v>
      </c>
    </row>
    <row r="43" spans="1:20">
      <c r="A43" s="272" t="s">
        <v>55</v>
      </c>
      <c r="K43" s="259"/>
      <c r="L43" s="259">
        <v>3</v>
      </c>
      <c r="M43" s="259">
        <v>3</v>
      </c>
      <c r="N43" s="259"/>
      <c r="O43" s="583">
        <f>L43/M43*100</f>
        <v>100</v>
      </c>
      <c r="P43" s="554"/>
      <c r="Q43" s="259">
        <v>8</v>
      </c>
      <c r="R43" s="259">
        <v>10</v>
      </c>
      <c r="S43" s="554"/>
      <c r="T43" s="553">
        <f t="shared" si="4"/>
        <v>80</v>
      </c>
    </row>
    <row r="44" spans="1:20">
      <c r="A44" s="272" t="s">
        <v>58</v>
      </c>
      <c r="K44" s="259"/>
      <c r="L44" s="259">
        <v>8</v>
      </c>
      <c r="M44" s="259">
        <v>10</v>
      </c>
      <c r="N44" s="259"/>
      <c r="O44" s="583">
        <f>L44/M44*100</f>
        <v>80</v>
      </c>
      <c r="P44" s="554"/>
      <c r="Q44" s="259">
        <v>9</v>
      </c>
      <c r="R44" s="259">
        <v>10</v>
      </c>
      <c r="S44" s="554"/>
      <c r="T44" s="553">
        <f t="shared" si="4"/>
        <v>90</v>
      </c>
    </row>
    <row r="45" spans="1:20">
      <c r="A45" s="272" t="s">
        <v>56</v>
      </c>
      <c r="K45" s="259"/>
      <c r="L45" s="259">
        <v>0</v>
      </c>
      <c r="M45" s="259">
        <v>0</v>
      </c>
      <c r="N45" s="259"/>
      <c r="O45" s="584" t="s">
        <v>167</v>
      </c>
      <c r="P45" s="554"/>
      <c r="Q45" s="259">
        <v>5</v>
      </c>
      <c r="R45" s="259">
        <v>5</v>
      </c>
      <c r="S45" s="554"/>
      <c r="T45" s="553">
        <f t="shared" si="4"/>
        <v>100</v>
      </c>
    </row>
    <row r="46" spans="1:20">
      <c r="A46" s="272" t="s">
        <v>57</v>
      </c>
      <c r="K46" s="259"/>
      <c r="L46" s="259">
        <v>17</v>
      </c>
      <c r="M46" s="259">
        <v>19</v>
      </c>
      <c r="N46" s="259"/>
      <c r="O46" s="583">
        <f>L46/M46*100</f>
        <v>89.473684210526315</v>
      </c>
      <c r="P46" s="554"/>
      <c r="Q46" s="259">
        <v>22</v>
      </c>
      <c r="R46" s="259">
        <v>24</v>
      </c>
      <c r="S46" s="554"/>
      <c r="T46" s="553">
        <f t="shared" si="4"/>
        <v>91.666666666666657</v>
      </c>
    </row>
    <row r="47" spans="1:20">
      <c r="A47" s="272" t="s">
        <v>262</v>
      </c>
      <c r="K47" s="259"/>
      <c r="L47" s="259">
        <v>18</v>
      </c>
      <c r="M47" s="259">
        <v>18</v>
      </c>
      <c r="N47" s="259"/>
      <c r="O47" s="583">
        <f>L47/M47*100</f>
        <v>100</v>
      </c>
      <c r="P47" s="554"/>
      <c r="Q47" s="259">
        <v>5</v>
      </c>
      <c r="R47" s="259">
        <v>7</v>
      </c>
      <c r="S47" s="554"/>
      <c r="T47" s="553">
        <f t="shared" si="4"/>
        <v>71.428571428571431</v>
      </c>
    </row>
    <row r="48" spans="1:20">
      <c r="A48" s="272" t="s">
        <v>263</v>
      </c>
      <c r="K48" s="259"/>
      <c r="L48" s="259">
        <v>1</v>
      </c>
      <c r="M48" s="259">
        <v>1</v>
      </c>
      <c r="N48" s="259"/>
      <c r="O48" s="583">
        <f>L48/M48*100</f>
        <v>100</v>
      </c>
      <c r="P48" s="554"/>
      <c r="Q48" s="259"/>
      <c r="R48" s="259"/>
      <c r="S48" s="554"/>
      <c r="T48" s="553"/>
    </row>
    <row r="49" spans="1:20">
      <c r="A49" s="272" t="s">
        <v>60</v>
      </c>
      <c r="K49" s="259"/>
      <c r="L49" s="259"/>
      <c r="M49" s="259"/>
      <c r="N49" s="259"/>
      <c r="O49" s="583"/>
      <c r="P49" s="554"/>
      <c r="Q49" s="259"/>
      <c r="R49" s="581"/>
      <c r="S49" s="554"/>
      <c r="T49" s="553"/>
    </row>
    <row r="50" spans="1:20">
      <c r="A50" s="272" t="s">
        <v>264</v>
      </c>
      <c r="K50" s="259"/>
      <c r="L50" s="259"/>
      <c r="M50" s="259"/>
      <c r="N50" s="259"/>
      <c r="O50" s="583"/>
      <c r="P50" s="554"/>
      <c r="Q50" s="259"/>
      <c r="R50" s="581"/>
      <c r="S50" s="554"/>
      <c r="T50" s="553"/>
    </row>
    <row r="51" spans="1:20">
      <c r="A51" s="272" t="s">
        <v>62</v>
      </c>
      <c r="K51" s="259"/>
      <c r="L51" s="259">
        <v>0</v>
      </c>
      <c r="M51" s="259">
        <v>0</v>
      </c>
      <c r="N51" s="259"/>
      <c r="O51" s="584" t="s">
        <v>167</v>
      </c>
      <c r="P51" s="554"/>
      <c r="Q51" s="259">
        <v>1</v>
      </c>
      <c r="R51" s="259">
        <v>2</v>
      </c>
      <c r="S51" s="554"/>
      <c r="T51" s="553">
        <f>(Q51/R51)*100</f>
        <v>50</v>
      </c>
    </row>
    <row r="52" spans="1:20">
      <c r="A52" s="272" t="s">
        <v>876</v>
      </c>
      <c r="K52" s="259"/>
      <c r="L52" s="259"/>
      <c r="M52" s="259"/>
      <c r="N52" s="259"/>
      <c r="O52" s="585"/>
      <c r="P52" s="554"/>
      <c r="Q52" s="259">
        <v>0</v>
      </c>
      <c r="R52" s="259">
        <v>1</v>
      </c>
      <c r="S52" s="554"/>
      <c r="T52" s="553">
        <f>(Q52/R52)*100</f>
        <v>0</v>
      </c>
    </row>
    <row r="53" spans="1:20">
      <c r="A53" s="91"/>
      <c r="K53" s="259"/>
      <c r="L53" s="582">
        <v>98</v>
      </c>
      <c r="M53" s="582">
        <v>116</v>
      </c>
      <c r="N53" s="582"/>
      <c r="O53" s="266"/>
      <c r="P53" s="554"/>
      <c r="Q53" s="586">
        <v>122</v>
      </c>
      <c r="R53" s="586">
        <v>143</v>
      </c>
      <c r="S53" s="586"/>
      <c r="T53" s="553">
        <f>(Q53/R53)*100</f>
        <v>85.314685314685306</v>
      </c>
    </row>
    <row r="54" spans="1:20" ht="16" thickBot="1">
      <c r="A54" s="91"/>
      <c r="K54" s="263"/>
      <c r="L54" s="264"/>
      <c r="M54" s="264"/>
      <c r="N54" s="264"/>
      <c r="O54" s="265"/>
      <c r="P54" s="556"/>
      <c r="Q54" s="557"/>
      <c r="R54" s="557"/>
      <c r="S54" s="557"/>
      <c r="T54" s="558"/>
    </row>
    <row r="55" spans="1:20">
      <c r="A55" s="91"/>
      <c r="P55" s="549"/>
      <c r="Q55" s="559"/>
      <c r="R55" s="559"/>
      <c r="S55" s="559"/>
      <c r="T55" s="551"/>
    </row>
    <row r="57" spans="1:20">
      <c r="A57" s="270" t="s">
        <v>877</v>
      </c>
      <c r="K57" s="528"/>
      <c r="L57" s="529"/>
      <c r="M57" s="529"/>
      <c r="N57" s="529"/>
      <c r="O57" s="525" t="s">
        <v>433</v>
      </c>
      <c r="P57" s="528"/>
      <c r="Q57" s="529"/>
      <c r="R57" s="529"/>
      <c r="S57" s="529"/>
      <c r="T57" s="525" t="s">
        <v>433</v>
      </c>
    </row>
    <row r="58" spans="1:20">
      <c r="A58" s="271" t="s">
        <v>50</v>
      </c>
      <c r="K58" s="554"/>
      <c r="L58" s="554">
        <v>37</v>
      </c>
      <c r="M58" s="554"/>
      <c r="N58" s="554">
        <v>42</v>
      </c>
      <c r="O58" s="587">
        <f>N58/L58*100</f>
        <v>113.51351351351352</v>
      </c>
      <c r="P58" s="531"/>
      <c r="Q58" s="234">
        <v>52</v>
      </c>
      <c r="R58" s="554"/>
      <c r="S58" s="554">
        <v>44</v>
      </c>
      <c r="T58" s="560">
        <f>(S58/Q58)*100</f>
        <v>84.615384615384613</v>
      </c>
    </row>
    <row r="59" spans="1:20">
      <c r="A59" s="272" t="s">
        <v>261</v>
      </c>
      <c r="K59" s="554"/>
      <c r="L59" s="535" t="s">
        <v>167</v>
      </c>
      <c r="M59" s="554"/>
      <c r="N59" s="554"/>
      <c r="O59" s="588"/>
      <c r="P59" s="531"/>
      <c r="Q59" s="234"/>
      <c r="R59" s="554"/>
      <c r="S59" s="554"/>
      <c r="T59" s="561"/>
    </row>
    <row r="60" spans="1:20">
      <c r="A60" s="272" t="s">
        <v>51</v>
      </c>
      <c r="K60" s="554"/>
      <c r="L60" s="554">
        <v>8</v>
      </c>
      <c r="M60" s="554"/>
      <c r="N60" s="554">
        <v>13</v>
      </c>
      <c r="O60" s="587">
        <f t="shared" ref="O60:O68" si="5">N60/L60*100</f>
        <v>162.5</v>
      </c>
      <c r="P60" s="531"/>
      <c r="Q60" s="234">
        <v>12</v>
      </c>
      <c r="R60" s="554"/>
      <c r="S60" s="554">
        <v>10</v>
      </c>
      <c r="T60" s="560">
        <f>(S60/Q60)*100</f>
        <v>83.333333333333343</v>
      </c>
    </row>
    <row r="61" spans="1:20">
      <c r="A61" s="272" t="s">
        <v>53</v>
      </c>
      <c r="K61" s="554"/>
      <c r="L61" s="554">
        <v>6</v>
      </c>
      <c r="M61" s="554"/>
      <c r="N61" s="554">
        <v>6</v>
      </c>
      <c r="O61" s="588">
        <f t="shared" si="5"/>
        <v>100</v>
      </c>
      <c r="P61" s="531"/>
      <c r="Q61" s="234">
        <v>6</v>
      </c>
      <c r="R61" s="554"/>
      <c r="S61" s="554">
        <v>2</v>
      </c>
      <c r="T61" s="560">
        <f t="shared" ref="T61:T67" si="6">(S61/Q61)*100</f>
        <v>33.333333333333329</v>
      </c>
    </row>
    <row r="62" spans="1:20">
      <c r="A62" s="272" t="s">
        <v>54</v>
      </c>
      <c r="K62" s="554"/>
      <c r="L62" s="554">
        <v>0</v>
      </c>
      <c r="M62" s="554"/>
      <c r="N62" s="554">
        <v>1</v>
      </c>
      <c r="O62" s="588"/>
      <c r="P62" s="531"/>
      <c r="Q62" s="234">
        <v>2</v>
      </c>
      <c r="R62" s="554"/>
      <c r="S62" s="554">
        <v>2</v>
      </c>
      <c r="T62" s="560">
        <f t="shared" si="6"/>
        <v>100</v>
      </c>
    </row>
    <row r="63" spans="1:20">
      <c r="A63" s="272" t="s">
        <v>55</v>
      </c>
      <c r="K63" s="554"/>
      <c r="L63" s="554">
        <v>3</v>
      </c>
      <c r="M63" s="554"/>
      <c r="N63" s="554">
        <v>2</v>
      </c>
      <c r="O63" s="588">
        <f t="shared" si="5"/>
        <v>66.666666666666657</v>
      </c>
      <c r="P63" s="531"/>
      <c r="Q63" s="234">
        <v>8</v>
      </c>
      <c r="R63" s="554"/>
      <c r="S63" s="554">
        <v>7</v>
      </c>
      <c r="T63" s="560">
        <f t="shared" si="6"/>
        <v>87.5</v>
      </c>
    </row>
    <row r="64" spans="1:20">
      <c r="A64" s="272" t="s">
        <v>58</v>
      </c>
      <c r="K64" s="554"/>
      <c r="L64" s="554">
        <v>8</v>
      </c>
      <c r="M64" s="554"/>
      <c r="N64" s="554">
        <v>9</v>
      </c>
      <c r="O64" s="587">
        <f t="shared" si="5"/>
        <v>112.5</v>
      </c>
      <c r="P64" s="531"/>
      <c r="Q64" s="234">
        <v>9</v>
      </c>
      <c r="R64" s="554"/>
      <c r="S64" s="554">
        <v>6</v>
      </c>
      <c r="T64" s="560">
        <f t="shared" si="6"/>
        <v>66.666666666666657</v>
      </c>
    </row>
    <row r="65" spans="1:20">
      <c r="A65" s="272" t="s">
        <v>56</v>
      </c>
      <c r="K65" s="554"/>
      <c r="L65" s="554">
        <v>0</v>
      </c>
      <c r="M65" s="554"/>
      <c r="N65" s="554">
        <v>1</v>
      </c>
      <c r="O65" s="588"/>
      <c r="P65" s="531"/>
      <c r="Q65" s="234">
        <v>5</v>
      </c>
      <c r="R65" s="554"/>
      <c r="S65" s="554">
        <v>3</v>
      </c>
      <c r="T65" s="560">
        <f t="shared" si="6"/>
        <v>60</v>
      </c>
    </row>
    <row r="66" spans="1:20">
      <c r="A66" s="272" t="s">
        <v>57</v>
      </c>
      <c r="K66" s="554"/>
      <c r="L66" s="554">
        <v>17</v>
      </c>
      <c r="M66" s="554"/>
      <c r="N66" s="554">
        <v>12</v>
      </c>
      <c r="O66" s="588">
        <f t="shared" si="5"/>
        <v>70.588235294117652</v>
      </c>
      <c r="P66" s="531"/>
      <c r="Q66" s="234">
        <v>22</v>
      </c>
      <c r="R66" s="554"/>
      <c r="S66" s="554">
        <v>15</v>
      </c>
      <c r="T66" s="560">
        <f t="shared" si="6"/>
        <v>68.181818181818173</v>
      </c>
    </row>
    <row r="67" spans="1:20">
      <c r="A67" s="272" t="s">
        <v>262</v>
      </c>
      <c r="K67" s="554"/>
      <c r="L67" s="554">
        <v>18</v>
      </c>
      <c r="M67" s="554"/>
      <c r="N67" s="554">
        <v>15</v>
      </c>
      <c r="O67" s="588">
        <f t="shared" si="5"/>
        <v>83.333333333333343</v>
      </c>
      <c r="P67" s="531"/>
      <c r="Q67" s="234">
        <v>5</v>
      </c>
      <c r="R67" s="554"/>
      <c r="S67" s="554">
        <v>4</v>
      </c>
      <c r="T67" s="560">
        <f t="shared" si="6"/>
        <v>80</v>
      </c>
    </row>
    <row r="68" spans="1:20">
      <c r="A68" s="272" t="s">
        <v>263</v>
      </c>
      <c r="K68" s="554"/>
      <c r="L68" s="554">
        <v>1</v>
      </c>
      <c r="M68" s="554"/>
      <c r="N68" s="554">
        <v>2</v>
      </c>
      <c r="O68" s="587">
        <f t="shared" si="5"/>
        <v>200</v>
      </c>
      <c r="P68" s="531"/>
      <c r="Q68" s="234"/>
      <c r="R68" s="554"/>
      <c r="S68" s="554"/>
      <c r="T68" s="560"/>
    </row>
    <row r="69" spans="1:20">
      <c r="A69" s="272" t="s">
        <v>60</v>
      </c>
      <c r="K69" s="554"/>
      <c r="L69" s="554"/>
      <c r="M69" s="554"/>
      <c r="N69" s="554"/>
      <c r="O69" s="589"/>
      <c r="P69" s="531"/>
      <c r="Q69" s="234"/>
      <c r="R69" s="554"/>
      <c r="S69" s="554"/>
      <c r="T69" s="562"/>
    </row>
    <row r="70" spans="1:20">
      <c r="A70" s="272" t="s">
        <v>264</v>
      </c>
      <c r="K70" s="554"/>
      <c r="L70" s="554"/>
      <c r="M70" s="554"/>
      <c r="N70" s="554"/>
      <c r="O70" s="589"/>
      <c r="P70" s="531"/>
      <c r="Q70" s="234"/>
      <c r="R70" s="554"/>
      <c r="S70" s="554"/>
      <c r="T70" s="562"/>
    </row>
    <row r="71" spans="1:20">
      <c r="A71" s="272" t="s">
        <v>62</v>
      </c>
      <c r="K71" s="554"/>
      <c r="L71" s="554">
        <v>0</v>
      </c>
      <c r="M71" s="554"/>
      <c r="N71" s="554">
        <v>0</v>
      </c>
      <c r="O71" s="589"/>
      <c r="P71" s="563"/>
      <c r="Q71" s="234">
        <v>1</v>
      </c>
      <c r="R71" s="554"/>
      <c r="S71" s="564">
        <v>1</v>
      </c>
      <c r="T71" s="560">
        <f>(S71/Q71)*100</f>
        <v>100</v>
      </c>
    </row>
    <row r="72" spans="1:20">
      <c r="A72" s="272" t="s">
        <v>876</v>
      </c>
      <c r="K72" s="554"/>
      <c r="L72" s="554"/>
      <c r="M72" s="554"/>
      <c r="N72" s="554"/>
      <c r="O72" s="566"/>
      <c r="P72" s="528"/>
      <c r="Q72" s="234">
        <v>0</v>
      </c>
      <c r="R72" s="529"/>
      <c r="S72" s="529"/>
      <c r="T72" s="590"/>
    </row>
    <row r="73" spans="1:20">
      <c r="K73" s="554"/>
      <c r="L73" s="554"/>
      <c r="M73" s="554"/>
      <c r="N73" s="554"/>
      <c r="O73" s="566"/>
      <c r="P73" s="528"/>
      <c r="T73" s="565"/>
    </row>
    <row r="74" spans="1:20">
      <c r="K74" s="554"/>
      <c r="L74" s="586">
        <v>98</v>
      </c>
      <c r="M74" s="554"/>
      <c r="N74" s="586">
        <v>103</v>
      </c>
      <c r="O74" s="587">
        <f t="shared" ref="O74" si="7">N74/L74*100</f>
        <v>105.10204081632652</v>
      </c>
      <c r="P74" s="528"/>
      <c r="Q74" s="555">
        <v>122</v>
      </c>
      <c r="R74" s="529"/>
      <c r="S74" s="541">
        <v>94</v>
      </c>
      <c r="T74" s="560">
        <f>(S74/Q74)*100</f>
        <v>77.049180327868854</v>
      </c>
    </row>
    <row r="75" spans="1:20" ht="16" thickBot="1">
      <c r="K75" s="556"/>
      <c r="L75" s="557"/>
      <c r="M75" s="557"/>
      <c r="N75" s="557"/>
      <c r="O75" s="558"/>
      <c r="P75" s="556"/>
      <c r="Q75" s="557"/>
      <c r="R75" s="557"/>
      <c r="S75" s="557"/>
      <c r="T75" s="558"/>
    </row>
    <row r="76" spans="1:20">
      <c r="P76" s="234"/>
      <c r="Q76" s="234"/>
      <c r="R76" s="234"/>
      <c r="S76" s="234"/>
      <c r="T76" s="234"/>
    </row>
    <row r="77" spans="1:20">
      <c r="P77" s="234"/>
      <c r="Q77" s="234"/>
      <c r="R77" s="234"/>
      <c r="S77" s="234"/>
      <c r="T77" s="234"/>
    </row>
    <row r="78" spans="1:20">
      <c r="P78" s="234"/>
      <c r="Q78" s="234"/>
      <c r="R78" s="234"/>
      <c r="S78" s="234"/>
      <c r="T78" s="234"/>
    </row>
    <row r="79" spans="1:20">
      <c r="P79" s="234"/>
      <c r="Q79" s="234"/>
      <c r="R79" s="234"/>
      <c r="S79" s="234"/>
      <c r="T79" s="234"/>
    </row>
    <row r="80" spans="1:20">
      <c r="P80" s="234"/>
      <c r="Q80" s="234"/>
      <c r="R80" s="234"/>
      <c r="S80" s="234"/>
      <c r="T80" s="234"/>
    </row>
    <row r="81" spans="16:20">
      <c r="P81" s="234"/>
      <c r="Q81" s="234"/>
      <c r="R81" s="234"/>
      <c r="S81" s="234"/>
      <c r="T81" s="234"/>
    </row>
    <row r="82" spans="16:20">
      <c r="P82" s="234"/>
      <c r="Q82" s="234"/>
      <c r="R82" s="234"/>
      <c r="S82" s="234"/>
      <c r="T82" s="234"/>
    </row>
    <row r="83" spans="16:20">
      <c r="P83" s="234"/>
      <c r="Q83" s="234"/>
      <c r="R83" s="234"/>
      <c r="S83" s="234"/>
      <c r="T83" s="234"/>
    </row>
    <row r="84" spans="16:20">
      <c r="P84" s="234"/>
      <c r="Q84" s="234"/>
      <c r="R84" s="234"/>
      <c r="S84" s="234"/>
      <c r="T84" s="234"/>
    </row>
    <row r="85" spans="16:20">
      <c r="P85" s="234"/>
      <c r="Q85" s="234"/>
      <c r="R85" s="234"/>
      <c r="S85" s="234"/>
      <c r="T85" s="234"/>
    </row>
    <row r="86" spans="16:20">
      <c r="P86" s="234"/>
      <c r="Q86" s="234"/>
      <c r="R86" s="234"/>
      <c r="S86" s="234"/>
      <c r="T86" s="234"/>
    </row>
    <row r="87" spans="16:20">
      <c r="P87" s="234"/>
      <c r="Q87" s="234"/>
      <c r="R87" s="234"/>
      <c r="S87" s="234"/>
      <c r="T87" s="234"/>
    </row>
    <row r="88" spans="16:20">
      <c r="P88" s="234"/>
      <c r="Q88" s="234"/>
      <c r="R88" s="234"/>
      <c r="S88" s="234"/>
      <c r="T88" s="234"/>
    </row>
    <row r="89" spans="16:20">
      <c r="P89" s="234"/>
      <c r="Q89" s="234"/>
      <c r="R89" s="234"/>
      <c r="S89" s="234"/>
      <c r="T89" s="234"/>
    </row>
    <row r="90" spans="16:20">
      <c r="P90" s="234"/>
      <c r="Q90" s="234"/>
      <c r="R90" s="234"/>
      <c r="S90" s="234"/>
      <c r="T90" s="234"/>
    </row>
    <row r="91" spans="16:20">
      <c r="P91" s="234"/>
      <c r="Q91" s="234"/>
      <c r="R91" s="234"/>
      <c r="S91" s="234"/>
      <c r="T91" s="234"/>
    </row>
    <row r="92" spans="16:20">
      <c r="P92" s="234"/>
      <c r="Q92" s="234"/>
      <c r="R92" s="234"/>
      <c r="S92" s="234"/>
      <c r="T92" s="234"/>
    </row>
    <row r="93" spans="16:20">
      <c r="P93" s="234"/>
      <c r="Q93" s="234"/>
      <c r="R93" s="234"/>
      <c r="S93" s="234"/>
      <c r="T93" s="234"/>
    </row>
    <row r="94" spans="16:20">
      <c r="P94" s="234"/>
      <c r="Q94" s="234"/>
      <c r="R94" s="234"/>
      <c r="S94" s="234"/>
      <c r="T94" s="234"/>
    </row>
    <row r="95" spans="16:20">
      <c r="P95" s="234"/>
      <c r="Q95" s="234"/>
      <c r="R95" s="234"/>
      <c r="S95" s="234"/>
      <c r="T95" s="234"/>
    </row>
    <row r="96" spans="16:20">
      <c r="P96" s="234"/>
      <c r="Q96" s="234"/>
      <c r="R96" s="234"/>
      <c r="S96" s="234"/>
      <c r="T96" s="234"/>
    </row>
    <row r="97" spans="16:20">
      <c r="P97" s="234"/>
      <c r="Q97" s="234"/>
      <c r="R97" s="234"/>
      <c r="S97" s="234"/>
      <c r="T97" s="234"/>
    </row>
  </sheetData>
  <sheetProtection password="D4A9" sheet="1" objects="1" scenarios="1"/>
  <mergeCells count="2">
    <mergeCell ref="B34:C34"/>
    <mergeCell ref="E34:F34"/>
  </mergeCells>
  <hyperlinks>
    <hyperlink ref="A1" location="INICIO!A1" display="Volver al indice"/>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150" zoomScaleNormal="150" zoomScalePageLayoutView="150" workbookViewId="0"/>
  </sheetViews>
  <sheetFormatPr baseColWidth="10" defaultRowHeight="15" x14ac:dyDescent="0"/>
  <cols>
    <col min="1" max="1" width="38.33203125" customWidth="1"/>
  </cols>
  <sheetData>
    <row r="1" spans="1:5">
      <c r="A1" s="235" t="s">
        <v>411</v>
      </c>
    </row>
    <row r="3" spans="1:5">
      <c r="A3" s="3" t="s">
        <v>48</v>
      </c>
    </row>
    <row r="4" spans="1:5">
      <c r="A4" t="s">
        <v>807</v>
      </c>
    </row>
    <row r="5" spans="1:5">
      <c r="A5" t="s">
        <v>808</v>
      </c>
    </row>
    <row r="6" spans="1:5">
      <c r="A6" t="s">
        <v>810</v>
      </c>
    </row>
    <row r="7" spans="1:5">
      <c r="A7" t="s">
        <v>809</v>
      </c>
    </row>
    <row r="11" spans="1:5" ht="30">
      <c r="A11" s="16"/>
      <c r="B11" s="101" t="s">
        <v>28</v>
      </c>
      <c r="C11" s="13" t="s">
        <v>23</v>
      </c>
      <c r="D11" s="101" t="s">
        <v>66</v>
      </c>
      <c r="E11" s="13" t="s">
        <v>179</v>
      </c>
    </row>
    <row r="12" spans="1:5">
      <c r="A12" s="6" t="s">
        <v>49</v>
      </c>
      <c r="B12" s="102">
        <f>SUM(B14:B27)</f>
        <v>7</v>
      </c>
      <c r="C12" s="103">
        <f>SUM(C14:C27)</f>
        <v>3</v>
      </c>
      <c r="D12" s="102">
        <f>SUM(D14:D27)</f>
        <v>5</v>
      </c>
      <c r="E12" s="103">
        <v>1</v>
      </c>
    </row>
    <row r="13" spans="1:5">
      <c r="A13" s="14"/>
      <c r="B13" s="104"/>
      <c r="C13" s="104"/>
      <c r="D13" s="104"/>
      <c r="E13" s="473"/>
    </row>
    <row r="14" spans="1:5">
      <c r="A14" s="6" t="s">
        <v>63</v>
      </c>
      <c r="B14" s="104"/>
      <c r="C14" s="104"/>
      <c r="D14" s="104"/>
      <c r="E14" s="473"/>
    </row>
    <row r="15" spans="1:5">
      <c r="A15" s="10" t="s">
        <v>50</v>
      </c>
      <c r="B15" s="102">
        <v>3</v>
      </c>
      <c r="C15" s="103">
        <v>1</v>
      </c>
      <c r="D15" s="102">
        <v>1</v>
      </c>
      <c r="E15" s="103"/>
    </row>
    <row r="16" spans="1:5">
      <c r="A16" s="10" t="s">
        <v>52</v>
      </c>
      <c r="B16" s="102"/>
      <c r="C16" s="103"/>
      <c r="D16" s="102"/>
      <c r="E16" s="103"/>
    </row>
    <row r="17" spans="1:5">
      <c r="A17" s="10" t="s">
        <v>51</v>
      </c>
      <c r="B17" s="102"/>
      <c r="C17" s="103"/>
      <c r="D17" s="102">
        <v>1</v>
      </c>
      <c r="E17" s="103"/>
    </row>
    <row r="18" spans="1:5">
      <c r="A18" s="10" t="s">
        <v>53</v>
      </c>
      <c r="B18" s="102">
        <v>1</v>
      </c>
      <c r="C18" s="103"/>
      <c r="D18" s="102"/>
      <c r="E18" s="103"/>
    </row>
    <row r="19" spans="1:5">
      <c r="A19" s="10" t="s">
        <v>54</v>
      </c>
      <c r="B19" s="102"/>
      <c r="C19" s="103"/>
      <c r="D19" s="102"/>
      <c r="E19" s="103"/>
    </row>
    <row r="20" spans="1:5">
      <c r="A20" s="10" t="s">
        <v>55</v>
      </c>
      <c r="B20" s="102">
        <v>3</v>
      </c>
      <c r="C20" s="103"/>
      <c r="D20" s="102"/>
      <c r="E20" s="103"/>
    </row>
    <row r="21" spans="1:5">
      <c r="A21" s="10" t="s">
        <v>58</v>
      </c>
      <c r="B21" s="102"/>
      <c r="C21" s="103"/>
      <c r="D21" s="102"/>
      <c r="E21" s="103"/>
    </row>
    <row r="22" spans="1:5">
      <c r="A22" s="10" t="s">
        <v>56</v>
      </c>
      <c r="B22" s="102"/>
      <c r="C22" s="103"/>
      <c r="D22" s="102">
        <v>1</v>
      </c>
      <c r="E22" s="103"/>
    </row>
    <row r="23" spans="1:5">
      <c r="A23" s="10" t="s">
        <v>57</v>
      </c>
      <c r="B23" s="102"/>
      <c r="C23" s="103">
        <v>2</v>
      </c>
      <c r="D23" s="102">
        <v>2</v>
      </c>
      <c r="E23" s="103">
        <v>1</v>
      </c>
    </row>
    <row r="24" spans="1:5">
      <c r="A24" s="10" t="s">
        <v>59</v>
      </c>
      <c r="B24" s="102"/>
      <c r="C24" s="103"/>
      <c r="D24" s="102"/>
      <c r="E24" s="103"/>
    </row>
    <row r="25" spans="1:5">
      <c r="A25" s="10" t="s">
        <v>60</v>
      </c>
      <c r="B25" s="102"/>
      <c r="C25" s="103"/>
      <c r="D25" s="102"/>
      <c r="E25" s="103"/>
    </row>
    <row r="26" spans="1:5">
      <c r="A26" s="10" t="s">
        <v>61</v>
      </c>
      <c r="B26" s="102"/>
      <c r="C26" s="103"/>
      <c r="D26" s="102"/>
      <c r="E26" s="103"/>
    </row>
    <row r="27" spans="1:5">
      <c r="A27" s="10" t="s">
        <v>62</v>
      </c>
      <c r="B27" s="102"/>
      <c r="C27" s="103"/>
      <c r="D27" s="102"/>
      <c r="E27" s="103"/>
    </row>
    <row r="28" spans="1:5">
      <c r="A28" s="15"/>
      <c r="B28" s="105"/>
      <c r="C28" s="105"/>
      <c r="D28" s="105"/>
      <c r="E28" s="105"/>
    </row>
    <row r="29" spans="1:5">
      <c r="A29" s="17"/>
      <c r="B29" s="106"/>
      <c r="C29" s="106"/>
      <c r="D29" s="106"/>
      <c r="E29" s="106"/>
    </row>
    <row r="30" spans="1:5">
      <c r="A30" s="6" t="s">
        <v>64</v>
      </c>
      <c r="B30" s="102">
        <v>100</v>
      </c>
      <c r="C30" s="103">
        <v>100</v>
      </c>
      <c r="D30" s="102">
        <v>100</v>
      </c>
      <c r="E30" s="103"/>
    </row>
    <row r="31" spans="1:5">
      <c r="A31" s="6" t="s">
        <v>65</v>
      </c>
      <c r="B31" s="102">
        <v>100</v>
      </c>
      <c r="C31" s="103">
        <v>100</v>
      </c>
      <c r="D31" s="102">
        <v>100</v>
      </c>
      <c r="E31" s="103">
        <v>100</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Z90"/>
  <sheetViews>
    <sheetView workbookViewId="0">
      <selection activeCell="D61" sqref="D61"/>
    </sheetView>
  </sheetViews>
  <sheetFormatPr baseColWidth="10" defaultRowHeight="15" x14ac:dyDescent="0"/>
  <cols>
    <col min="1" max="1" width="13.83203125" bestFit="1" customWidth="1"/>
  </cols>
  <sheetData>
    <row r="1" spans="1:1">
      <c r="A1" s="235" t="s">
        <v>411</v>
      </c>
    </row>
    <row r="3" spans="1:1">
      <c r="A3" s="3" t="s">
        <v>692</v>
      </c>
    </row>
    <row r="4" spans="1:1">
      <c r="A4" s="3" t="s">
        <v>703</v>
      </c>
    </row>
    <row r="5" spans="1:1">
      <c r="A5" s="3" t="s">
        <v>711</v>
      </c>
    </row>
    <row r="6" spans="1:1">
      <c r="A6" s="3" t="s">
        <v>713</v>
      </c>
    </row>
    <row r="7" spans="1:1">
      <c r="A7" s="3" t="s">
        <v>720</v>
      </c>
    </row>
    <row r="8" spans="1:1">
      <c r="A8" s="3" t="s">
        <v>731</v>
      </c>
    </row>
    <row r="9" spans="1:1">
      <c r="A9" s="3" t="s">
        <v>733</v>
      </c>
    </row>
    <row r="10" spans="1:1">
      <c r="A10" s="3" t="s">
        <v>741</v>
      </c>
    </row>
    <row r="11" spans="1:1">
      <c r="A11" s="3" t="s">
        <v>743</v>
      </c>
    </row>
    <row r="12" spans="1:1">
      <c r="A12" s="3" t="s">
        <v>758</v>
      </c>
    </row>
    <row r="13" spans="1:1">
      <c r="A13" s="3"/>
    </row>
    <row r="14" spans="1:1">
      <c r="A14" s="3"/>
    </row>
    <row r="15" spans="1:1">
      <c r="A15" s="3"/>
    </row>
    <row r="17" spans="1:95">
      <c r="B17" s="797" t="s">
        <v>478</v>
      </c>
      <c r="C17" s="798"/>
      <c r="D17" s="798"/>
      <c r="E17" s="798"/>
      <c r="F17" s="798"/>
      <c r="G17" s="798"/>
      <c r="H17" s="798"/>
      <c r="I17" s="798"/>
      <c r="J17" s="798"/>
      <c r="K17" s="797" t="s">
        <v>479</v>
      </c>
      <c r="L17" s="798"/>
      <c r="M17" s="798"/>
      <c r="N17" s="798"/>
      <c r="O17" s="798"/>
      <c r="P17" s="798"/>
      <c r="Q17" s="798"/>
      <c r="R17" s="798"/>
      <c r="S17" s="798"/>
      <c r="T17" s="797" t="s">
        <v>480</v>
      </c>
      <c r="U17" s="798"/>
      <c r="V17" s="798"/>
      <c r="W17" s="798"/>
      <c r="X17" s="798"/>
      <c r="Y17" s="798"/>
      <c r="Z17" s="798"/>
      <c r="AA17" s="798"/>
      <c r="AB17" s="798"/>
      <c r="AC17" s="797" t="s">
        <v>483</v>
      </c>
      <c r="AD17" s="798"/>
      <c r="AE17" s="798"/>
      <c r="AF17" s="798"/>
      <c r="AG17" s="798"/>
      <c r="AH17" s="798"/>
      <c r="AI17" s="798"/>
      <c r="AJ17" s="798"/>
      <c r="AK17" s="798"/>
      <c r="AL17" s="797" t="s">
        <v>484</v>
      </c>
      <c r="AM17" s="798"/>
      <c r="AN17" s="798"/>
      <c r="AO17" s="798"/>
      <c r="AP17" s="798"/>
      <c r="AQ17" s="798"/>
      <c r="AR17" s="798"/>
      <c r="AS17" s="798"/>
      <c r="AT17" s="798"/>
      <c r="AU17" s="797" t="s">
        <v>485</v>
      </c>
      <c r="AV17" s="798"/>
      <c r="AW17" s="798"/>
      <c r="AX17" s="798"/>
      <c r="AY17" s="798"/>
      <c r="AZ17" s="798"/>
      <c r="BA17" s="798"/>
      <c r="BB17" s="798"/>
      <c r="BC17" s="798"/>
      <c r="BD17" s="797" t="s">
        <v>486</v>
      </c>
      <c r="BE17" s="798"/>
      <c r="BF17" s="798"/>
      <c r="BG17" s="798"/>
      <c r="BH17" s="798"/>
      <c r="BI17" s="798"/>
      <c r="BJ17" s="798"/>
      <c r="BK17" s="798"/>
      <c r="BL17" s="798"/>
      <c r="BM17" s="797" t="s">
        <v>505</v>
      </c>
      <c r="BN17" s="798"/>
      <c r="BO17" s="798"/>
      <c r="BP17" s="798"/>
      <c r="BQ17" s="798"/>
      <c r="BR17" s="798"/>
      <c r="BS17" s="798"/>
      <c r="BT17" s="798"/>
      <c r="BU17" s="798"/>
      <c r="BV17" s="797" t="s">
        <v>587</v>
      </c>
      <c r="BW17" s="798"/>
      <c r="BX17" s="798"/>
      <c r="BY17" s="798"/>
      <c r="BZ17" s="798"/>
      <c r="CA17" s="798"/>
      <c r="CB17" s="798"/>
      <c r="CC17" s="798"/>
      <c r="CD17" s="798"/>
      <c r="CE17" s="797" t="s">
        <v>588</v>
      </c>
      <c r="CF17" s="798"/>
      <c r="CG17" s="798"/>
      <c r="CH17" s="798"/>
      <c r="CI17" s="798"/>
      <c r="CJ17" s="798"/>
      <c r="CK17" s="798"/>
      <c r="CL17" s="798"/>
      <c r="CM17" s="798"/>
    </row>
    <row r="18" spans="1:95" ht="36">
      <c r="A18" s="3" t="s">
        <v>702</v>
      </c>
      <c r="B18" s="417" t="s">
        <v>693</v>
      </c>
      <c r="C18" s="417" t="s">
        <v>694</v>
      </c>
      <c r="D18" s="417" t="s">
        <v>695</v>
      </c>
      <c r="E18" s="417" t="s">
        <v>696</v>
      </c>
      <c r="F18" s="417" t="s">
        <v>697</v>
      </c>
      <c r="G18" s="417" t="s">
        <v>698</v>
      </c>
      <c r="H18" s="417" t="s">
        <v>699</v>
      </c>
      <c r="I18" s="417" t="s">
        <v>700</v>
      </c>
      <c r="J18" s="417" t="s">
        <v>701</v>
      </c>
      <c r="K18" s="417" t="s">
        <v>693</v>
      </c>
      <c r="L18" s="417" t="s">
        <v>694</v>
      </c>
      <c r="M18" s="417" t="s">
        <v>695</v>
      </c>
      <c r="N18" s="417" t="s">
        <v>696</v>
      </c>
      <c r="O18" s="417" t="s">
        <v>697</v>
      </c>
      <c r="P18" s="417" t="s">
        <v>698</v>
      </c>
      <c r="Q18" s="417" t="s">
        <v>699</v>
      </c>
      <c r="R18" s="417" t="s">
        <v>700</v>
      </c>
      <c r="S18" s="417" t="s">
        <v>701</v>
      </c>
      <c r="T18" s="417" t="s">
        <v>693</v>
      </c>
      <c r="U18" s="417" t="s">
        <v>694</v>
      </c>
      <c r="V18" s="417" t="s">
        <v>695</v>
      </c>
      <c r="W18" s="417" t="s">
        <v>696</v>
      </c>
      <c r="X18" s="417" t="s">
        <v>697</v>
      </c>
      <c r="Y18" s="417" t="s">
        <v>698</v>
      </c>
      <c r="Z18" s="417" t="s">
        <v>699</v>
      </c>
      <c r="AA18" s="417" t="s">
        <v>700</v>
      </c>
      <c r="AB18" s="417" t="s">
        <v>701</v>
      </c>
      <c r="AC18" s="417" t="s">
        <v>693</v>
      </c>
      <c r="AD18" s="417" t="s">
        <v>694</v>
      </c>
      <c r="AE18" s="417" t="s">
        <v>695</v>
      </c>
      <c r="AF18" s="417" t="s">
        <v>696</v>
      </c>
      <c r="AG18" s="417" t="s">
        <v>697</v>
      </c>
      <c r="AH18" s="417" t="s">
        <v>698</v>
      </c>
      <c r="AI18" s="417" t="s">
        <v>699</v>
      </c>
      <c r="AJ18" s="417" t="s">
        <v>700</v>
      </c>
      <c r="AK18" s="417" t="s">
        <v>701</v>
      </c>
      <c r="AL18" s="417" t="s">
        <v>693</v>
      </c>
      <c r="AM18" s="417" t="s">
        <v>694</v>
      </c>
      <c r="AN18" s="417" t="s">
        <v>695</v>
      </c>
      <c r="AO18" s="417" t="s">
        <v>696</v>
      </c>
      <c r="AP18" s="417" t="s">
        <v>697</v>
      </c>
      <c r="AQ18" s="417" t="s">
        <v>698</v>
      </c>
      <c r="AR18" s="417" t="s">
        <v>699</v>
      </c>
      <c r="AS18" s="417" t="s">
        <v>700</v>
      </c>
      <c r="AT18" s="417" t="s">
        <v>701</v>
      </c>
      <c r="AU18" s="417" t="s">
        <v>693</v>
      </c>
      <c r="AV18" s="417" t="s">
        <v>694</v>
      </c>
      <c r="AW18" s="417" t="s">
        <v>695</v>
      </c>
      <c r="AX18" s="417" t="s">
        <v>696</v>
      </c>
      <c r="AY18" s="417" t="s">
        <v>697</v>
      </c>
      <c r="AZ18" s="417" t="s">
        <v>698</v>
      </c>
      <c r="BA18" s="417" t="s">
        <v>699</v>
      </c>
      <c r="BB18" s="417" t="s">
        <v>700</v>
      </c>
      <c r="BC18" s="417" t="s">
        <v>701</v>
      </c>
      <c r="BD18" s="417" t="s">
        <v>693</v>
      </c>
      <c r="BE18" s="417" t="s">
        <v>694</v>
      </c>
      <c r="BF18" s="417" t="s">
        <v>695</v>
      </c>
      <c r="BG18" s="417" t="s">
        <v>696</v>
      </c>
      <c r="BH18" s="417" t="s">
        <v>697</v>
      </c>
      <c r="BI18" s="417" t="s">
        <v>698</v>
      </c>
      <c r="BJ18" s="417" t="s">
        <v>699</v>
      </c>
      <c r="BK18" s="417" t="s">
        <v>700</v>
      </c>
      <c r="BL18" s="417" t="s">
        <v>701</v>
      </c>
      <c r="BM18" s="417" t="s">
        <v>693</v>
      </c>
      <c r="BN18" s="417" t="s">
        <v>694</v>
      </c>
      <c r="BO18" s="417" t="s">
        <v>695</v>
      </c>
      <c r="BP18" s="417" t="s">
        <v>696</v>
      </c>
      <c r="BQ18" s="417" t="s">
        <v>697</v>
      </c>
      <c r="BR18" s="417" t="s">
        <v>698</v>
      </c>
      <c r="BS18" s="417" t="s">
        <v>699</v>
      </c>
      <c r="BT18" s="417" t="s">
        <v>700</v>
      </c>
      <c r="BU18" s="417" t="s">
        <v>701</v>
      </c>
      <c r="BV18" s="417" t="s">
        <v>693</v>
      </c>
      <c r="BW18" s="417" t="s">
        <v>694</v>
      </c>
      <c r="BX18" s="417" t="s">
        <v>695</v>
      </c>
      <c r="BY18" s="417" t="s">
        <v>696</v>
      </c>
      <c r="BZ18" s="417" t="s">
        <v>697</v>
      </c>
      <c r="CA18" s="417" t="s">
        <v>698</v>
      </c>
      <c r="CB18" s="417" t="s">
        <v>699</v>
      </c>
      <c r="CC18" s="417" t="s">
        <v>700</v>
      </c>
      <c r="CD18" s="417" t="s">
        <v>701</v>
      </c>
      <c r="CE18" s="417" t="s">
        <v>693</v>
      </c>
      <c r="CF18" s="417" t="s">
        <v>694</v>
      </c>
      <c r="CG18" s="417" t="s">
        <v>695</v>
      </c>
      <c r="CH18" s="417" t="s">
        <v>696</v>
      </c>
      <c r="CI18" s="417" t="s">
        <v>697</v>
      </c>
      <c r="CJ18" s="417" t="s">
        <v>698</v>
      </c>
      <c r="CK18" s="417" t="s">
        <v>699</v>
      </c>
      <c r="CL18" s="417" t="s">
        <v>700</v>
      </c>
      <c r="CM18" s="417" t="s">
        <v>701</v>
      </c>
    </row>
    <row r="19" spans="1:95">
      <c r="A19" s="418" t="s">
        <v>475</v>
      </c>
      <c r="B19" s="419">
        <v>189</v>
      </c>
      <c r="C19" s="419">
        <v>129</v>
      </c>
      <c r="D19" s="419">
        <v>60</v>
      </c>
      <c r="E19" s="419">
        <v>195</v>
      </c>
      <c r="F19" s="419">
        <v>134</v>
      </c>
      <c r="G19" s="419">
        <v>61</v>
      </c>
      <c r="H19" s="420">
        <v>96.92307692307692</v>
      </c>
      <c r="I19" s="420">
        <v>96.268656716417908</v>
      </c>
      <c r="J19" s="420">
        <v>98.360655737704917</v>
      </c>
      <c r="K19" s="419">
        <v>191</v>
      </c>
      <c r="L19" s="419">
        <v>131</v>
      </c>
      <c r="M19" s="419">
        <v>60</v>
      </c>
      <c r="N19" s="419">
        <v>197</v>
      </c>
      <c r="O19" s="419">
        <v>136</v>
      </c>
      <c r="P19" s="419">
        <v>61</v>
      </c>
      <c r="Q19" s="420">
        <v>96.954314720812178</v>
      </c>
      <c r="R19" s="420">
        <v>96.32352941176471</v>
      </c>
      <c r="S19" s="420">
        <v>98.360655737704917</v>
      </c>
      <c r="T19" s="419">
        <v>194</v>
      </c>
      <c r="U19" s="419">
        <v>132</v>
      </c>
      <c r="V19" s="419">
        <v>62</v>
      </c>
      <c r="W19" s="419">
        <v>201</v>
      </c>
      <c r="X19" s="419">
        <v>138</v>
      </c>
      <c r="Y19" s="419">
        <v>63</v>
      </c>
      <c r="Z19" s="420">
        <v>96.517412935323392</v>
      </c>
      <c r="AA19" s="420">
        <v>95.652173913043484</v>
      </c>
      <c r="AB19" s="420">
        <v>98.412698412698404</v>
      </c>
      <c r="AC19" s="419">
        <v>199</v>
      </c>
      <c r="AD19" s="419">
        <v>133</v>
      </c>
      <c r="AE19" s="419">
        <v>66</v>
      </c>
      <c r="AF19" s="419">
        <v>208</v>
      </c>
      <c r="AG19" s="419">
        <v>141</v>
      </c>
      <c r="AH19" s="419">
        <v>67</v>
      </c>
      <c r="AI19" s="420">
        <v>95.673076923076934</v>
      </c>
      <c r="AJ19" s="420">
        <v>94.326241134751783</v>
      </c>
      <c r="AK19" s="420">
        <v>98.507462686567166</v>
      </c>
      <c r="AL19" s="419">
        <v>204</v>
      </c>
      <c r="AM19" s="419">
        <v>136</v>
      </c>
      <c r="AN19" s="419">
        <v>68</v>
      </c>
      <c r="AO19" s="419">
        <v>212</v>
      </c>
      <c r="AP19" s="419">
        <v>144</v>
      </c>
      <c r="AQ19" s="419">
        <v>68</v>
      </c>
      <c r="AR19" s="420">
        <v>96.226415094339629</v>
      </c>
      <c r="AS19" s="420">
        <v>94.444444444444443</v>
      </c>
      <c r="AT19" s="420">
        <v>100</v>
      </c>
      <c r="AU19" s="419">
        <v>202</v>
      </c>
      <c r="AV19" s="419">
        <v>134</v>
      </c>
      <c r="AW19" s="419">
        <v>68</v>
      </c>
      <c r="AX19" s="419">
        <v>213</v>
      </c>
      <c r="AY19" s="419">
        <v>143</v>
      </c>
      <c r="AZ19" s="419">
        <v>70</v>
      </c>
      <c r="BA19" s="420">
        <v>94.835680751173712</v>
      </c>
      <c r="BB19" s="420">
        <v>93.706293706293707</v>
      </c>
      <c r="BC19" s="420">
        <v>97.142857142857139</v>
      </c>
      <c r="BD19" s="419">
        <v>201</v>
      </c>
      <c r="BE19" s="419">
        <v>135</v>
      </c>
      <c r="BF19" s="419">
        <v>66</v>
      </c>
      <c r="BG19" s="419">
        <v>223</v>
      </c>
      <c r="BH19" s="419">
        <v>147</v>
      </c>
      <c r="BI19" s="419">
        <v>76</v>
      </c>
      <c r="BJ19" s="420">
        <v>90.134529147982065</v>
      </c>
      <c r="BK19" s="420">
        <v>91.83673469387756</v>
      </c>
      <c r="BL19" s="420">
        <v>86.842105263157904</v>
      </c>
      <c r="BM19" s="419">
        <v>197</v>
      </c>
      <c r="BN19" s="419">
        <v>132</v>
      </c>
      <c r="BO19" s="419">
        <v>65</v>
      </c>
      <c r="BP19" s="419">
        <v>217</v>
      </c>
      <c r="BQ19" s="419">
        <v>142</v>
      </c>
      <c r="BR19" s="419">
        <v>75</v>
      </c>
      <c r="BS19" s="420">
        <v>90.78341013824884</v>
      </c>
      <c r="BT19" s="420">
        <v>92.957746478873233</v>
      </c>
      <c r="BU19" s="420">
        <v>86.666666666666671</v>
      </c>
      <c r="BV19" s="419">
        <v>197</v>
      </c>
      <c r="BW19" s="419">
        <v>133</v>
      </c>
      <c r="BX19" s="419">
        <v>64</v>
      </c>
      <c r="BY19" s="419">
        <v>215</v>
      </c>
      <c r="BZ19" s="419">
        <v>143</v>
      </c>
      <c r="CA19" s="419">
        <v>72</v>
      </c>
      <c r="CB19" s="420">
        <v>91.627906976744185</v>
      </c>
      <c r="CC19" s="420">
        <v>93.006993006993014</v>
      </c>
      <c r="CD19" s="420">
        <v>88.888888888888886</v>
      </c>
      <c r="CE19" s="419">
        <v>201</v>
      </c>
      <c r="CF19" s="419">
        <v>133</v>
      </c>
      <c r="CG19" s="419">
        <v>68</v>
      </c>
      <c r="CH19" s="419">
        <v>218</v>
      </c>
      <c r="CI19" s="419">
        <v>144</v>
      </c>
      <c r="CJ19" s="419">
        <v>74</v>
      </c>
      <c r="CK19" s="420">
        <v>92.201834862385326</v>
      </c>
      <c r="CL19" s="420">
        <v>92.361111111111114</v>
      </c>
      <c r="CM19" s="420">
        <v>91.891891891891902</v>
      </c>
    </row>
    <row r="20" spans="1:95" ht="16" thickBot="1">
      <c r="A20" s="425" t="s">
        <v>691</v>
      </c>
      <c r="B20" s="426">
        <v>1333</v>
      </c>
      <c r="C20" s="427">
        <v>828</v>
      </c>
      <c r="D20" s="427">
        <v>505</v>
      </c>
      <c r="E20" s="427">
        <v>1857</v>
      </c>
      <c r="F20" s="427">
        <v>1174</v>
      </c>
      <c r="G20" s="427">
        <v>683</v>
      </c>
      <c r="H20" s="428">
        <v>71.782444803446424</v>
      </c>
      <c r="I20" s="428">
        <v>70.528109028960813</v>
      </c>
      <c r="J20" s="429">
        <v>73.938506588579799</v>
      </c>
      <c r="K20" s="426">
        <v>1345</v>
      </c>
      <c r="L20" s="427">
        <v>842</v>
      </c>
      <c r="M20" s="427">
        <v>503</v>
      </c>
      <c r="N20" s="427">
        <v>1870</v>
      </c>
      <c r="O20" s="427">
        <v>1185</v>
      </c>
      <c r="P20" s="427">
        <v>685</v>
      </c>
      <c r="Q20" s="428">
        <v>71.925133689839569</v>
      </c>
      <c r="R20" s="428">
        <v>71.05485232067511</v>
      </c>
      <c r="S20" s="429">
        <v>73.430656934306569</v>
      </c>
      <c r="T20" s="427">
        <v>1352</v>
      </c>
      <c r="U20" s="427">
        <v>852</v>
      </c>
      <c r="V20" s="427">
        <v>500</v>
      </c>
      <c r="W20" s="427">
        <v>1857</v>
      </c>
      <c r="X20" s="427">
        <v>1182</v>
      </c>
      <c r="Y20" s="427">
        <v>675</v>
      </c>
      <c r="Z20" s="428">
        <v>72.805600430802357</v>
      </c>
      <c r="AA20" s="428">
        <v>72.081218274111677</v>
      </c>
      <c r="AB20" s="429">
        <v>74.074074074074076</v>
      </c>
      <c r="AC20" s="427">
        <v>1366</v>
      </c>
      <c r="AD20" s="427">
        <v>861</v>
      </c>
      <c r="AE20" s="427">
        <v>505</v>
      </c>
      <c r="AF20" s="427">
        <v>1828</v>
      </c>
      <c r="AG20" s="427">
        <v>1179</v>
      </c>
      <c r="AH20" s="427">
        <v>649</v>
      </c>
      <c r="AI20" s="428">
        <v>74.726477024070022</v>
      </c>
      <c r="AJ20" s="428">
        <v>73.027989821882954</v>
      </c>
      <c r="AK20" s="429">
        <v>77.812018489984595</v>
      </c>
      <c r="AL20" s="427">
        <v>1382</v>
      </c>
      <c r="AM20" s="427">
        <v>876</v>
      </c>
      <c r="AN20" s="427">
        <v>506</v>
      </c>
      <c r="AO20" s="427">
        <v>1870</v>
      </c>
      <c r="AP20" s="427">
        <v>1206</v>
      </c>
      <c r="AQ20" s="427">
        <v>664</v>
      </c>
      <c r="AR20" s="428">
        <v>73.903743315508024</v>
      </c>
      <c r="AS20" s="428">
        <v>72.636815920398007</v>
      </c>
      <c r="AT20" s="429">
        <v>76.204819277108442</v>
      </c>
      <c r="AU20" s="427">
        <v>1399</v>
      </c>
      <c r="AV20" s="427">
        <v>883</v>
      </c>
      <c r="AW20" s="427">
        <v>516</v>
      </c>
      <c r="AX20" s="427">
        <v>1991</v>
      </c>
      <c r="AY20" s="427">
        <v>1284</v>
      </c>
      <c r="AZ20" s="427">
        <v>707</v>
      </c>
      <c r="BA20" s="428">
        <v>70.266197890507286</v>
      </c>
      <c r="BB20" s="428">
        <v>68.769470404984418</v>
      </c>
      <c r="BC20" s="429">
        <v>72.98444130127298</v>
      </c>
      <c r="BD20" s="427">
        <v>1385</v>
      </c>
      <c r="BE20" s="427">
        <v>870</v>
      </c>
      <c r="BF20" s="427">
        <v>515</v>
      </c>
      <c r="BG20" s="427">
        <v>1940</v>
      </c>
      <c r="BH20" s="427">
        <v>1248</v>
      </c>
      <c r="BI20" s="427">
        <v>692</v>
      </c>
      <c r="BJ20" s="428">
        <v>71.391752577319593</v>
      </c>
      <c r="BK20" s="428">
        <v>69.711538461538453</v>
      </c>
      <c r="BL20" s="429">
        <v>74.421965317919074</v>
      </c>
      <c r="BM20" s="427">
        <v>1360</v>
      </c>
      <c r="BN20" s="427">
        <v>860</v>
      </c>
      <c r="BO20" s="427">
        <v>500</v>
      </c>
      <c r="BP20" s="427">
        <v>1857</v>
      </c>
      <c r="BQ20" s="427">
        <v>1200</v>
      </c>
      <c r="BR20" s="427">
        <v>657</v>
      </c>
      <c r="BS20" s="428">
        <v>73.236402800215401</v>
      </c>
      <c r="BT20" s="428">
        <v>71.666666666666671</v>
      </c>
      <c r="BU20" s="429">
        <v>76.103500761035008</v>
      </c>
      <c r="BV20" s="427">
        <v>1349</v>
      </c>
      <c r="BW20" s="427">
        <v>857</v>
      </c>
      <c r="BX20" s="427">
        <v>492</v>
      </c>
      <c r="BY20" s="427">
        <v>1844</v>
      </c>
      <c r="BZ20" s="427">
        <v>1182</v>
      </c>
      <c r="CA20" s="427">
        <v>662</v>
      </c>
      <c r="CB20" s="428">
        <v>73.156182212581342</v>
      </c>
      <c r="CC20" s="428">
        <v>72.504230118443317</v>
      </c>
      <c r="CD20" s="429">
        <v>74.320241691842909</v>
      </c>
      <c r="CE20" s="426">
        <v>1349</v>
      </c>
      <c r="CF20" s="427">
        <v>855</v>
      </c>
      <c r="CG20" s="427">
        <v>494</v>
      </c>
      <c r="CH20" s="427">
        <v>1843</v>
      </c>
      <c r="CI20" s="427">
        <v>1173</v>
      </c>
      <c r="CJ20" s="427">
        <v>670</v>
      </c>
      <c r="CK20" s="428">
        <v>73.19587628865979</v>
      </c>
      <c r="CL20" s="428">
        <v>72.890025575447567</v>
      </c>
      <c r="CM20" s="429">
        <v>73.731343283582078</v>
      </c>
      <c r="CN20" s="82"/>
      <c r="CO20" s="82"/>
      <c r="CP20" s="82"/>
      <c r="CQ20" s="82"/>
    </row>
    <row r="21" spans="1:95">
      <c r="A21" s="319" t="s">
        <v>986</v>
      </c>
      <c r="B21" s="423"/>
      <c r="C21" s="423"/>
      <c r="D21" s="423"/>
      <c r="E21" s="423"/>
      <c r="F21" s="423"/>
      <c r="G21" s="423"/>
      <c r="H21" s="424"/>
      <c r="I21" s="424"/>
      <c r="J21" s="424"/>
      <c r="K21" s="423"/>
      <c r="L21" s="423"/>
      <c r="M21" s="423"/>
      <c r="N21" s="423"/>
      <c r="O21" s="423"/>
      <c r="P21" s="423"/>
      <c r="Q21" s="424"/>
      <c r="R21" s="424"/>
      <c r="S21" s="424"/>
      <c r="T21" s="423"/>
      <c r="U21" s="423"/>
      <c r="V21" s="423"/>
      <c r="W21" s="423"/>
      <c r="X21" s="423"/>
      <c r="Y21" s="423"/>
      <c r="Z21" s="424"/>
      <c r="AA21" s="424"/>
      <c r="AB21" s="424"/>
      <c r="AC21" s="423"/>
      <c r="AD21" s="423"/>
      <c r="AE21" s="423"/>
      <c r="AF21" s="423"/>
      <c r="AG21" s="423"/>
      <c r="AH21" s="423"/>
      <c r="AI21" s="424"/>
      <c r="AJ21" s="424"/>
      <c r="AK21" s="424"/>
      <c r="AL21" s="423"/>
      <c r="AM21" s="423"/>
      <c r="AN21" s="423"/>
      <c r="AO21" s="423"/>
      <c r="AP21" s="423"/>
      <c r="AQ21" s="423"/>
      <c r="AR21" s="424"/>
      <c r="AS21" s="424"/>
      <c r="AT21" s="424"/>
      <c r="AU21" s="423"/>
      <c r="AV21" s="423"/>
      <c r="AW21" s="423"/>
      <c r="AX21" s="423"/>
      <c r="AY21" s="423"/>
      <c r="AZ21" s="423"/>
      <c r="BA21" s="424"/>
      <c r="BB21" s="424"/>
      <c r="BC21" s="424"/>
      <c r="BD21" s="423"/>
      <c r="BE21" s="423"/>
      <c r="BF21" s="423"/>
      <c r="BG21" s="423"/>
      <c r="BH21" s="423"/>
      <c r="BI21" s="423"/>
      <c r="BJ21" s="424"/>
      <c r="BK21" s="424"/>
      <c r="BL21" s="424"/>
      <c r="BM21" s="423"/>
      <c r="BN21" s="423"/>
      <c r="BO21" s="423"/>
      <c r="BP21" s="423"/>
      <c r="BQ21" s="423"/>
      <c r="BR21" s="423"/>
      <c r="BS21" s="424"/>
      <c r="BT21" s="424"/>
      <c r="BU21" s="424"/>
      <c r="BV21" s="423"/>
      <c r="BW21" s="423"/>
      <c r="BX21" s="423"/>
      <c r="BY21" s="423"/>
      <c r="BZ21" s="423"/>
      <c r="CA21" s="423"/>
      <c r="CB21" s="424"/>
      <c r="CC21" s="424"/>
      <c r="CD21" s="424"/>
      <c r="CE21" s="423"/>
      <c r="CF21" s="423"/>
      <c r="CG21" s="423"/>
      <c r="CH21" s="423"/>
      <c r="CI21" s="423"/>
      <c r="CJ21" s="423"/>
      <c r="CK21" s="424"/>
      <c r="CL21" s="424"/>
      <c r="CM21" s="424"/>
      <c r="CN21" s="82"/>
      <c r="CO21" s="82"/>
      <c r="CP21" s="82"/>
      <c r="CQ21" s="82"/>
    </row>
    <row r="22" spans="1:95" ht="16" thickBot="1">
      <c r="A22" s="422"/>
      <c r="B22" s="423"/>
      <c r="C22" s="423"/>
      <c r="D22" s="423"/>
      <c r="E22" s="423"/>
      <c r="F22" s="423"/>
      <c r="G22" s="423"/>
      <c r="H22" s="424"/>
      <c r="I22" s="424"/>
      <c r="J22" s="424"/>
      <c r="K22" s="423"/>
      <c r="L22" s="423"/>
      <c r="M22" s="423"/>
      <c r="N22" s="423"/>
      <c r="O22" s="423"/>
      <c r="P22" s="423"/>
      <c r="Q22" s="424"/>
      <c r="R22" s="424"/>
      <c r="S22" s="424"/>
      <c r="T22" s="423"/>
      <c r="U22" s="423"/>
      <c r="V22" s="423"/>
      <c r="W22" s="423"/>
      <c r="X22" s="423"/>
      <c r="Y22" s="423"/>
      <c r="Z22" s="424"/>
      <c r="AA22" s="424"/>
      <c r="AB22" s="424"/>
      <c r="AC22" s="423"/>
      <c r="AD22" s="423"/>
      <c r="AE22" s="423"/>
      <c r="AF22" s="423"/>
      <c r="AG22" s="423"/>
      <c r="AH22" s="423"/>
      <c r="AI22" s="424"/>
      <c r="AJ22" s="424"/>
      <c r="AK22" s="424"/>
      <c r="AL22" s="423"/>
      <c r="AM22" s="423"/>
      <c r="AN22" s="423"/>
      <c r="AO22" s="423"/>
      <c r="AP22" s="423"/>
      <c r="AQ22" s="423"/>
      <c r="AR22" s="424"/>
      <c r="AS22" s="424"/>
      <c r="AT22" s="424"/>
      <c r="AU22" s="423"/>
      <c r="AV22" s="423"/>
      <c r="AW22" s="423"/>
      <c r="AX22" s="423"/>
      <c r="AY22" s="423"/>
      <c r="AZ22" s="423"/>
      <c r="BA22" s="424"/>
      <c r="BB22" s="424"/>
      <c r="BC22" s="424"/>
      <c r="BD22" s="423"/>
      <c r="BE22" s="423"/>
      <c r="BF22" s="423"/>
      <c r="BG22" s="423"/>
      <c r="BH22" s="423"/>
      <c r="BI22" s="423"/>
      <c r="BJ22" s="424"/>
      <c r="BK22" s="424"/>
      <c r="BL22" s="424"/>
      <c r="BM22" s="423"/>
      <c r="BN22" s="423"/>
      <c r="BO22" s="423"/>
      <c r="BP22" s="423"/>
      <c r="BQ22" s="423"/>
      <c r="BR22" s="423"/>
      <c r="BS22" s="424"/>
      <c r="BT22" s="424"/>
      <c r="BU22" s="424"/>
      <c r="BV22" s="423"/>
      <c r="BW22" s="423"/>
      <c r="BX22" s="423"/>
      <c r="BY22" s="423"/>
      <c r="BZ22" s="423"/>
      <c r="CA22" s="423"/>
      <c r="CB22" s="424"/>
      <c r="CC22" s="424"/>
      <c r="CD22" s="424"/>
      <c r="CE22" s="423"/>
      <c r="CF22" s="423"/>
      <c r="CG22" s="423"/>
      <c r="CH22" s="423"/>
      <c r="CI22" s="423"/>
      <c r="CJ22" s="423"/>
      <c r="CK22" s="424"/>
      <c r="CL22" s="424"/>
      <c r="CM22" s="424"/>
      <c r="CN22" s="82"/>
      <c r="CO22" s="82"/>
      <c r="CP22" s="82"/>
      <c r="CQ22" s="82"/>
    </row>
    <row r="23" spans="1:95" ht="16" thickBot="1">
      <c r="B23" s="793" t="s">
        <v>478</v>
      </c>
      <c r="C23" s="794"/>
      <c r="D23" s="794"/>
      <c r="E23" s="794"/>
      <c r="F23" s="794"/>
      <c r="G23" s="794"/>
      <c r="H23" s="794"/>
      <c r="I23" s="794"/>
      <c r="J23" s="795"/>
      <c r="K23" s="793" t="s">
        <v>479</v>
      </c>
      <c r="L23" s="794"/>
      <c r="M23" s="794"/>
      <c r="N23" s="794"/>
      <c r="O23" s="794"/>
      <c r="P23" s="794"/>
      <c r="Q23" s="794"/>
      <c r="R23" s="794"/>
      <c r="S23" s="795"/>
      <c r="T23" s="796" t="s">
        <v>480</v>
      </c>
      <c r="U23" s="794"/>
      <c r="V23" s="794"/>
      <c r="W23" s="794"/>
      <c r="X23" s="794"/>
      <c r="Y23" s="794"/>
      <c r="Z23" s="794"/>
      <c r="AA23" s="794"/>
      <c r="AB23" s="795"/>
      <c r="AC23" s="796" t="s">
        <v>483</v>
      </c>
      <c r="AD23" s="794"/>
      <c r="AE23" s="794"/>
      <c r="AF23" s="794"/>
      <c r="AG23" s="794"/>
      <c r="AH23" s="794"/>
      <c r="AI23" s="794"/>
      <c r="AJ23" s="794"/>
      <c r="AK23" s="795"/>
      <c r="AL23" s="796" t="s">
        <v>484</v>
      </c>
      <c r="AM23" s="794"/>
      <c r="AN23" s="794"/>
      <c r="AO23" s="794"/>
      <c r="AP23" s="794"/>
      <c r="AQ23" s="794"/>
      <c r="AR23" s="794"/>
      <c r="AS23" s="794"/>
      <c r="AT23" s="795"/>
      <c r="AU23" s="796" t="s">
        <v>485</v>
      </c>
      <c r="AV23" s="794"/>
      <c r="AW23" s="794"/>
      <c r="AX23" s="794"/>
      <c r="AY23" s="794"/>
      <c r="AZ23" s="794"/>
      <c r="BA23" s="794"/>
      <c r="BB23" s="794"/>
      <c r="BC23" s="795"/>
      <c r="BD23" s="796" t="s">
        <v>486</v>
      </c>
      <c r="BE23" s="794"/>
      <c r="BF23" s="794"/>
      <c r="BG23" s="794"/>
      <c r="BH23" s="794"/>
      <c r="BI23" s="794"/>
      <c r="BJ23" s="794"/>
      <c r="BK23" s="794"/>
      <c r="BL23" s="795"/>
      <c r="BM23" s="796" t="s">
        <v>505</v>
      </c>
      <c r="BN23" s="794"/>
      <c r="BO23" s="794"/>
      <c r="BP23" s="794"/>
      <c r="BQ23" s="794"/>
      <c r="BR23" s="794"/>
      <c r="BS23" s="794"/>
      <c r="BT23" s="794"/>
      <c r="BU23" s="795"/>
      <c r="BV23" s="796" t="s">
        <v>587</v>
      </c>
      <c r="BW23" s="794"/>
      <c r="BX23" s="794"/>
      <c r="BY23" s="794"/>
      <c r="BZ23" s="794"/>
      <c r="CA23" s="794"/>
      <c r="CB23" s="794"/>
      <c r="CC23" s="794"/>
      <c r="CD23" s="795"/>
      <c r="CE23" s="793" t="s">
        <v>588</v>
      </c>
      <c r="CF23" s="794"/>
      <c r="CG23" s="794"/>
      <c r="CH23" s="794"/>
      <c r="CI23" s="794"/>
      <c r="CJ23" s="794"/>
      <c r="CK23" s="794"/>
      <c r="CL23" s="794"/>
      <c r="CM23" s="795"/>
    </row>
    <row r="24" spans="1:95" ht="24">
      <c r="A24" s="3" t="s">
        <v>707</v>
      </c>
      <c r="B24" s="315" t="s">
        <v>704</v>
      </c>
      <c r="C24" s="315" t="s">
        <v>705</v>
      </c>
      <c r="D24" s="315" t="s">
        <v>706</v>
      </c>
      <c r="E24" s="315" t="s">
        <v>696</v>
      </c>
      <c r="F24" s="315" t="s">
        <v>697</v>
      </c>
      <c r="G24" s="315" t="s">
        <v>698</v>
      </c>
      <c r="H24" s="315" t="s">
        <v>699</v>
      </c>
      <c r="I24" s="315" t="s">
        <v>700</v>
      </c>
      <c r="J24" s="315" t="s">
        <v>701</v>
      </c>
      <c r="K24" s="315" t="s">
        <v>704</v>
      </c>
      <c r="L24" s="315" t="s">
        <v>705</v>
      </c>
      <c r="M24" s="315" t="s">
        <v>706</v>
      </c>
      <c r="N24" s="315" t="s">
        <v>696</v>
      </c>
      <c r="O24" s="315" t="s">
        <v>697</v>
      </c>
      <c r="P24" s="315" t="s">
        <v>698</v>
      </c>
      <c r="Q24" s="315" t="s">
        <v>699</v>
      </c>
      <c r="R24" s="315" t="s">
        <v>700</v>
      </c>
      <c r="S24" s="315" t="s">
        <v>701</v>
      </c>
      <c r="T24" s="315" t="s">
        <v>704</v>
      </c>
      <c r="U24" s="315" t="s">
        <v>705</v>
      </c>
      <c r="V24" s="315" t="s">
        <v>706</v>
      </c>
      <c r="W24" s="315" t="s">
        <v>696</v>
      </c>
      <c r="X24" s="315" t="s">
        <v>697</v>
      </c>
      <c r="Y24" s="315" t="s">
        <v>698</v>
      </c>
      <c r="Z24" s="315" t="s">
        <v>699</v>
      </c>
      <c r="AA24" s="315" t="s">
        <v>700</v>
      </c>
      <c r="AB24" s="315" t="s">
        <v>701</v>
      </c>
      <c r="AC24" s="315" t="s">
        <v>704</v>
      </c>
      <c r="AD24" s="315" t="s">
        <v>705</v>
      </c>
      <c r="AE24" s="315" t="s">
        <v>706</v>
      </c>
      <c r="AF24" s="315" t="s">
        <v>696</v>
      </c>
      <c r="AG24" s="315" t="s">
        <v>697</v>
      </c>
      <c r="AH24" s="315" t="s">
        <v>698</v>
      </c>
      <c r="AI24" s="315" t="s">
        <v>699</v>
      </c>
      <c r="AJ24" s="315" t="s">
        <v>700</v>
      </c>
      <c r="AK24" s="315" t="s">
        <v>701</v>
      </c>
      <c r="AL24" s="315" t="s">
        <v>704</v>
      </c>
      <c r="AM24" s="315" t="s">
        <v>705</v>
      </c>
      <c r="AN24" s="315" t="s">
        <v>706</v>
      </c>
      <c r="AO24" s="315" t="s">
        <v>696</v>
      </c>
      <c r="AP24" s="315" t="s">
        <v>697</v>
      </c>
      <c r="AQ24" s="315" t="s">
        <v>698</v>
      </c>
      <c r="AR24" s="315" t="s">
        <v>699</v>
      </c>
      <c r="AS24" s="315" t="s">
        <v>700</v>
      </c>
      <c r="AT24" s="315" t="s">
        <v>701</v>
      </c>
      <c r="AU24" s="315" t="s">
        <v>704</v>
      </c>
      <c r="AV24" s="315" t="s">
        <v>705</v>
      </c>
      <c r="AW24" s="315" t="s">
        <v>706</v>
      </c>
      <c r="AX24" s="315" t="s">
        <v>696</v>
      </c>
      <c r="AY24" s="315" t="s">
        <v>697</v>
      </c>
      <c r="AZ24" s="315" t="s">
        <v>698</v>
      </c>
      <c r="BA24" s="315" t="s">
        <v>699</v>
      </c>
      <c r="BB24" s="315" t="s">
        <v>700</v>
      </c>
      <c r="BC24" s="315" t="s">
        <v>701</v>
      </c>
      <c r="BD24" s="315" t="s">
        <v>704</v>
      </c>
      <c r="BE24" s="315" t="s">
        <v>705</v>
      </c>
      <c r="BF24" s="315" t="s">
        <v>706</v>
      </c>
      <c r="BG24" s="315" t="s">
        <v>696</v>
      </c>
      <c r="BH24" s="315" t="s">
        <v>697</v>
      </c>
      <c r="BI24" s="315" t="s">
        <v>698</v>
      </c>
      <c r="BJ24" s="315" t="s">
        <v>699</v>
      </c>
      <c r="BK24" s="315" t="s">
        <v>700</v>
      </c>
      <c r="BL24" s="315" t="s">
        <v>701</v>
      </c>
      <c r="BM24" s="315" t="s">
        <v>704</v>
      </c>
      <c r="BN24" s="315" t="s">
        <v>705</v>
      </c>
      <c r="BO24" s="315" t="s">
        <v>706</v>
      </c>
      <c r="BP24" s="315" t="s">
        <v>696</v>
      </c>
      <c r="BQ24" s="315" t="s">
        <v>697</v>
      </c>
      <c r="BR24" s="315" t="s">
        <v>698</v>
      </c>
      <c r="BS24" s="315" t="s">
        <v>699</v>
      </c>
      <c r="BT24" s="315" t="s">
        <v>700</v>
      </c>
      <c r="BU24" s="315" t="s">
        <v>701</v>
      </c>
      <c r="BV24" s="315" t="s">
        <v>704</v>
      </c>
      <c r="BW24" s="315" t="s">
        <v>705</v>
      </c>
      <c r="BX24" s="315" t="s">
        <v>706</v>
      </c>
      <c r="BY24" s="315" t="s">
        <v>696</v>
      </c>
      <c r="BZ24" s="315" t="s">
        <v>697</v>
      </c>
      <c r="CA24" s="315" t="s">
        <v>698</v>
      </c>
      <c r="CB24" s="315" t="s">
        <v>699</v>
      </c>
      <c r="CC24" s="315" t="s">
        <v>700</v>
      </c>
      <c r="CD24" s="315" t="s">
        <v>701</v>
      </c>
      <c r="CE24" s="315" t="s">
        <v>704</v>
      </c>
      <c r="CF24" s="315" t="s">
        <v>705</v>
      </c>
      <c r="CG24" s="315" t="s">
        <v>706</v>
      </c>
      <c r="CH24" s="315" t="s">
        <v>696</v>
      </c>
      <c r="CI24" s="315" t="s">
        <v>697</v>
      </c>
      <c r="CJ24" s="315" t="s">
        <v>698</v>
      </c>
      <c r="CK24" s="315" t="s">
        <v>699</v>
      </c>
      <c r="CL24" s="315" t="s">
        <v>700</v>
      </c>
      <c r="CM24" s="336" t="s">
        <v>701</v>
      </c>
    </row>
    <row r="25" spans="1:95">
      <c r="A25" s="421" t="s">
        <v>475</v>
      </c>
      <c r="B25" s="311">
        <v>190</v>
      </c>
      <c r="C25" s="312">
        <v>129</v>
      </c>
      <c r="D25" s="312">
        <v>61</v>
      </c>
      <c r="E25" s="312">
        <v>195</v>
      </c>
      <c r="F25" s="312">
        <v>134</v>
      </c>
      <c r="G25" s="312">
        <v>61</v>
      </c>
      <c r="H25" s="313">
        <v>97.435897435897431</v>
      </c>
      <c r="I25" s="313">
        <v>96.268656716417908</v>
      </c>
      <c r="J25" s="314">
        <v>100</v>
      </c>
      <c r="K25" s="311">
        <v>192</v>
      </c>
      <c r="L25" s="312">
        <v>131</v>
      </c>
      <c r="M25" s="312">
        <v>61</v>
      </c>
      <c r="N25" s="312">
        <v>197</v>
      </c>
      <c r="O25" s="312">
        <v>136</v>
      </c>
      <c r="P25" s="312">
        <v>61</v>
      </c>
      <c r="Q25" s="313">
        <v>97.46192893401016</v>
      </c>
      <c r="R25" s="313">
        <v>96.32352941176471</v>
      </c>
      <c r="S25" s="314">
        <v>100</v>
      </c>
      <c r="T25" s="312">
        <v>196</v>
      </c>
      <c r="U25" s="312">
        <v>133</v>
      </c>
      <c r="V25" s="312">
        <v>63</v>
      </c>
      <c r="W25" s="312">
        <v>201</v>
      </c>
      <c r="X25" s="312">
        <v>138</v>
      </c>
      <c r="Y25" s="312">
        <v>63</v>
      </c>
      <c r="Z25" s="313">
        <v>97.512437810945272</v>
      </c>
      <c r="AA25" s="313">
        <v>96.376811594202891</v>
      </c>
      <c r="AB25" s="314">
        <v>100</v>
      </c>
      <c r="AC25" s="312">
        <v>201</v>
      </c>
      <c r="AD25" s="312">
        <v>135</v>
      </c>
      <c r="AE25" s="312">
        <v>66</v>
      </c>
      <c r="AF25" s="312">
        <v>208</v>
      </c>
      <c r="AG25" s="312">
        <v>141</v>
      </c>
      <c r="AH25" s="312">
        <v>67</v>
      </c>
      <c r="AI25" s="313">
        <v>96.634615384615387</v>
      </c>
      <c r="AJ25" s="313">
        <v>95.744680851063833</v>
      </c>
      <c r="AK25" s="314">
        <v>98.507462686567166</v>
      </c>
      <c r="AL25" s="312">
        <v>205</v>
      </c>
      <c r="AM25" s="312">
        <v>137</v>
      </c>
      <c r="AN25" s="312">
        <v>68</v>
      </c>
      <c r="AO25" s="312">
        <v>212</v>
      </c>
      <c r="AP25" s="312">
        <v>144</v>
      </c>
      <c r="AQ25" s="312">
        <v>68</v>
      </c>
      <c r="AR25" s="313">
        <v>96.698113207547166</v>
      </c>
      <c r="AS25" s="313">
        <v>95.138888888888886</v>
      </c>
      <c r="AT25" s="314">
        <v>100</v>
      </c>
      <c r="AU25" s="312">
        <v>205</v>
      </c>
      <c r="AV25" s="312">
        <v>136</v>
      </c>
      <c r="AW25" s="312">
        <v>69</v>
      </c>
      <c r="AX25" s="312">
        <v>213</v>
      </c>
      <c r="AY25" s="312">
        <v>143</v>
      </c>
      <c r="AZ25" s="312">
        <v>70</v>
      </c>
      <c r="BA25" s="313">
        <v>96.244131455399057</v>
      </c>
      <c r="BB25" s="313">
        <v>95.104895104895107</v>
      </c>
      <c r="BC25" s="314">
        <v>98.571428571428584</v>
      </c>
      <c r="BD25" s="312">
        <v>215</v>
      </c>
      <c r="BE25" s="312">
        <v>140</v>
      </c>
      <c r="BF25" s="312">
        <v>75</v>
      </c>
      <c r="BG25" s="312">
        <v>223</v>
      </c>
      <c r="BH25" s="312">
        <v>147</v>
      </c>
      <c r="BI25" s="312">
        <v>76</v>
      </c>
      <c r="BJ25" s="313">
        <v>96.412556053811656</v>
      </c>
      <c r="BK25" s="313">
        <v>95.238095238095227</v>
      </c>
      <c r="BL25" s="314">
        <v>98.68421052631578</v>
      </c>
      <c r="BM25" s="312">
        <v>208</v>
      </c>
      <c r="BN25" s="312">
        <v>135</v>
      </c>
      <c r="BO25" s="312">
        <v>73</v>
      </c>
      <c r="BP25" s="312">
        <v>217</v>
      </c>
      <c r="BQ25" s="312">
        <v>142</v>
      </c>
      <c r="BR25" s="312">
        <v>75</v>
      </c>
      <c r="BS25" s="313">
        <v>95.852534562211972</v>
      </c>
      <c r="BT25" s="313">
        <v>95.070422535211264</v>
      </c>
      <c r="BU25" s="314">
        <v>97.333333333333343</v>
      </c>
      <c r="BV25" s="312">
        <v>205</v>
      </c>
      <c r="BW25" s="312">
        <v>136</v>
      </c>
      <c r="BX25" s="312">
        <v>69</v>
      </c>
      <c r="BY25" s="312">
        <v>215</v>
      </c>
      <c r="BZ25" s="312">
        <v>143</v>
      </c>
      <c r="CA25" s="312">
        <v>72</v>
      </c>
      <c r="CB25" s="313">
        <v>95.348837209302332</v>
      </c>
      <c r="CC25" s="313">
        <v>95.104895104895107</v>
      </c>
      <c r="CD25" s="314">
        <v>95.833333333333343</v>
      </c>
      <c r="CE25" s="311">
        <v>211</v>
      </c>
      <c r="CF25" s="312">
        <v>139</v>
      </c>
      <c r="CG25" s="312">
        <v>72</v>
      </c>
      <c r="CH25" s="312">
        <v>218</v>
      </c>
      <c r="CI25" s="312">
        <v>144</v>
      </c>
      <c r="CJ25" s="312">
        <v>74</v>
      </c>
      <c r="CK25" s="313">
        <v>96.788990825688074</v>
      </c>
      <c r="CL25" s="313">
        <v>96.527777777777786</v>
      </c>
      <c r="CM25" s="314">
        <v>97.297297297297305</v>
      </c>
    </row>
    <row r="26" spans="1:95" ht="16" thickBot="1">
      <c r="A26" s="425" t="s">
        <v>691</v>
      </c>
      <c r="B26" s="426">
        <v>1167</v>
      </c>
      <c r="C26" s="427">
        <v>752</v>
      </c>
      <c r="D26" s="427">
        <v>415</v>
      </c>
      <c r="E26" s="427">
        <v>1857</v>
      </c>
      <c r="F26" s="427">
        <v>1174</v>
      </c>
      <c r="G26" s="427">
        <v>683</v>
      </c>
      <c r="H26" s="428">
        <v>62.843295638126008</v>
      </c>
      <c r="I26" s="428">
        <v>64.054514480408869</v>
      </c>
      <c r="J26" s="429">
        <v>60.761346998535871</v>
      </c>
      <c r="K26" s="426">
        <v>1157</v>
      </c>
      <c r="L26" s="427">
        <v>752</v>
      </c>
      <c r="M26" s="427">
        <v>405</v>
      </c>
      <c r="N26" s="427">
        <v>1870</v>
      </c>
      <c r="O26" s="427">
        <v>1185</v>
      </c>
      <c r="P26" s="427">
        <v>685</v>
      </c>
      <c r="Q26" s="428">
        <v>61.871657754010698</v>
      </c>
      <c r="R26" s="428">
        <v>63.459915611814345</v>
      </c>
      <c r="S26" s="429">
        <v>59.12408759124088</v>
      </c>
      <c r="T26" s="427">
        <v>1164</v>
      </c>
      <c r="U26" s="427">
        <v>760</v>
      </c>
      <c r="V26" s="427">
        <v>404</v>
      </c>
      <c r="W26" s="427">
        <v>1857</v>
      </c>
      <c r="X26" s="427">
        <v>1182</v>
      </c>
      <c r="Y26" s="427">
        <v>675</v>
      </c>
      <c r="Z26" s="428">
        <v>62.681744749596128</v>
      </c>
      <c r="AA26" s="428">
        <v>64.297800338409473</v>
      </c>
      <c r="AB26" s="429">
        <v>59.851851851851855</v>
      </c>
      <c r="AC26" s="427">
        <v>1156</v>
      </c>
      <c r="AD26" s="427">
        <v>756</v>
      </c>
      <c r="AE26" s="427">
        <v>400</v>
      </c>
      <c r="AF26" s="427">
        <v>1828</v>
      </c>
      <c r="AG26" s="427">
        <v>1179</v>
      </c>
      <c r="AH26" s="427">
        <v>649</v>
      </c>
      <c r="AI26" s="428">
        <v>63.238512035010942</v>
      </c>
      <c r="AJ26" s="428">
        <v>64.122137404580144</v>
      </c>
      <c r="AK26" s="429">
        <v>61.633281972265017</v>
      </c>
      <c r="AL26" s="427">
        <v>1175</v>
      </c>
      <c r="AM26" s="427">
        <v>772</v>
      </c>
      <c r="AN26" s="427">
        <v>403</v>
      </c>
      <c r="AO26" s="427">
        <v>1870</v>
      </c>
      <c r="AP26" s="427">
        <v>1206</v>
      </c>
      <c r="AQ26" s="427">
        <v>664</v>
      </c>
      <c r="AR26" s="428">
        <v>62.834224598930476</v>
      </c>
      <c r="AS26" s="428">
        <v>64.013266998341621</v>
      </c>
      <c r="AT26" s="429">
        <v>60.692771084337352</v>
      </c>
      <c r="AU26" s="427">
        <v>1191</v>
      </c>
      <c r="AV26" s="427">
        <v>778</v>
      </c>
      <c r="AW26" s="427">
        <v>413</v>
      </c>
      <c r="AX26" s="427">
        <v>1991</v>
      </c>
      <c r="AY26" s="427">
        <v>1284</v>
      </c>
      <c r="AZ26" s="427">
        <v>707</v>
      </c>
      <c r="BA26" s="428">
        <v>59.819186338523359</v>
      </c>
      <c r="BB26" s="428">
        <v>60.59190031152648</v>
      </c>
      <c r="BC26" s="429">
        <v>58.415841584158414</v>
      </c>
      <c r="BD26" s="427">
        <v>1201</v>
      </c>
      <c r="BE26" s="427">
        <v>780</v>
      </c>
      <c r="BF26" s="427">
        <v>421</v>
      </c>
      <c r="BG26" s="427">
        <v>1940</v>
      </c>
      <c r="BH26" s="427">
        <v>1248</v>
      </c>
      <c r="BI26" s="427">
        <v>692</v>
      </c>
      <c r="BJ26" s="428">
        <v>61.907216494845365</v>
      </c>
      <c r="BK26" s="428">
        <v>62.5</v>
      </c>
      <c r="BL26" s="429">
        <v>60.838150289017342</v>
      </c>
      <c r="BM26" s="427">
        <v>1178</v>
      </c>
      <c r="BN26" s="427">
        <v>767</v>
      </c>
      <c r="BO26" s="427">
        <v>411</v>
      </c>
      <c r="BP26" s="427">
        <v>1857</v>
      </c>
      <c r="BQ26" s="427">
        <v>1200</v>
      </c>
      <c r="BR26" s="427">
        <v>657</v>
      </c>
      <c r="BS26" s="428">
        <v>63.435648896068933</v>
      </c>
      <c r="BT26" s="428">
        <v>63.916666666666664</v>
      </c>
      <c r="BU26" s="429">
        <v>62.557077625570777</v>
      </c>
      <c r="BV26" s="427">
        <v>1167</v>
      </c>
      <c r="BW26" s="427">
        <v>767</v>
      </c>
      <c r="BX26" s="427">
        <v>400</v>
      </c>
      <c r="BY26" s="427">
        <v>1844</v>
      </c>
      <c r="BZ26" s="427">
        <v>1182</v>
      </c>
      <c r="CA26" s="427">
        <v>662</v>
      </c>
      <c r="CB26" s="428">
        <v>63.286334056399127</v>
      </c>
      <c r="CC26" s="428">
        <v>64.890016920473769</v>
      </c>
      <c r="CD26" s="429">
        <v>60.422960725075527</v>
      </c>
      <c r="CE26" s="426">
        <v>1161</v>
      </c>
      <c r="CF26" s="427">
        <v>761</v>
      </c>
      <c r="CG26" s="427">
        <v>400</v>
      </c>
      <c r="CH26" s="427">
        <v>1843</v>
      </c>
      <c r="CI26" s="427">
        <v>1173</v>
      </c>
      <c r="CJ26" s="427">
        <v>670</v>
      </c>
      <c r="CK26" s="428">
        <v>62.995116657623441</v>
      </c>
      <c r="CL26" s="428">
        <v>64.876385336743397</v>
      </c>
      <c r="CM26" s="429">
        <v>59.701492537313428</v>
      </c>
    </row>
    <row r="27" spans="1:95">
      <c r="A27" s="319" t="s">
        <v>986</v>
      </c>
    </row>
    <row r="28" spans="1:95" ht="16" thickBot="1"/>
    <row r="29" spans="1:95" ht="16" thickBot="1">
      <c r="B29" s="793" t="s">
        <v>478</v>
      </c>
      <c r="C29" s="794"/>
      <c r="D29" s="794"/>
      <c r="E29" s="794"/>
      <c r="F29" s="794"/>
      <c r="G29" s="794"/>
      <c r="H29" s="794"/>
      <c r="I29" s="794"/>
      <c r="J29" s="795"/>
      <c r="K29" s="793" t="s">
        <v>479</v>
      </c>
      <c r="L29" s="794"/>
      <c r="M29" s="794"/>
      <c r="N29" s="794"/>
      <c r="O29" s="794"/>
      <c r="P29" s="794"/>
      <c r="Q29" s="794"/>
      <c r="R29" s="794"/>
      <c r="S29" s="795"/>
      <c r="T29" s="796" t="s">
        <v>480</v>
      </c>
      <c r="U29" s="794"/>
      <c r="V29" s="794"/>
      <c r="W29" s="794"/>
      <c r="X29" s="794"/>
      <c r="Y29" s="794"/>
      <c r="Z29" s="794"/>
      <c r="AA29" s="794"/>
      <c r="AB29" s="795"/>
      <c r="AC29" s="796" t="s">
        <v>483</v>
      </c>
      <c r="AD29" s="794"/>
      <c r="AE29" s="794"/>
      <c r="AF29" s="794"/>
      <c r="AG29" s="794"/>
      <c r="AH29" s="794"/>
      <c r="AI29" s="794"/>
      <c r="AJ29" s="794"/>
      <c r="AK29" s="795"/>
      <c r="AL29" s="796" t="s">
        <v>484</v>
      </c>
      <c r="AM29" s="794"/>
      <c r="AN29" s="794"/>
      <c r="AO29" s="794"/>
      <c r="AP29" s="794"/>
      <c r="AQ29" s="794"/>
      <c r="AR29" s="794"/>
      <c r="AS29" s="794"/>
      <c r="AT29" s="795"/>
      <c r="AU29" s="796" t="s">
        <v>485</v>
      </c>
      <c r="AV29" s="794"/>
      <c r="AW29" s="794"/>
      <c r="AX29" s="794"/>
      <c r="AY29" s="794"/>
      <c r="AZ29" s="794"/>
      <c r="BA29" s="794"/>
      <c r="BB29" s="794"/>
      <c r="BC29" s="795"/>
      <c r="BD29" s="796" t="s">
        <v>486</v>
      </c>
      <c r="BE29" s="794"/>
      <c r="BF29" s="794"/>
      <c r="BG29" s="794"/>
      <c r="BH29" s="794"/>
      <c r="BI29" s="794"/>
      <c r="BJ29" s="794"/>
      <c r="BK29" s="794"/>
      <c r="BL29" s="795"/>
      <c r="BM29" s="796" t="s">
        <v>505</v>
      </c>
      <c r="BN29" s="794"/>
      <c r="BO29" s="794"/>
      <c r="BP29" s="794"/>
      <c r="BQ29" s="794"/>
      <c r="BR29" s="794"/>
      <c r="BS29" s="794"/>
      <c r="BT29" s="794"/>
      <c r="BU29" s="795"/>
      <c r="BV29" s="796" t="s">
        <v>587</v>
      </c>
      <c r="BW29" s="794"/>
      <c r="BX29" s="794"/>
      <c r="BY29" s="794"/>
      <c r="BZ29" s="794"/>
      <c r="CA29" s="794"/>
      <c r="CB29" s="794"/>
      <c r="CC29" s="794"/>
      <c r="CD29" s="795"/>
      <c r="CE29" s="793" t="s">
        <v>588</v>
      </c>
      <c r="CF29" s="794"/>
      <c r="CG29" s="794"/>
      <c r="CH29" s="794"/>
      <c r="CI29" s="794"/>
      <c r="CJ29" s="794"/>
      <c r="CK29" s="794"/>
      <c r="CL29" s="794"/>
      <c r="CM29" s="795"/>
    </row>
    <row r="30" spans="1:95" ht="24">
      <c r="A30" s="3" t="s">
        <v>712</v>
      </c>
      <c r="B30" s="315" t="s">
        <v>708</v>
      </c>
      <c r="C30" s="315" t="s">
        <v>709</v>
      </c>
      <c r="D30" s="315" t="s">
        <v>710</v>
      </c>
      <c r="E30" s="315" t="s">
        <v>696</v>
      </c>
      <c r="F30" s="315" t="s">
        <v>697</v>
      </c>
      <c r="G30" s="315" t="s">
        <v>698</v>
      </c>
      <c r="H30" s="315" t="s">
        <v>699</v>
      </c>
      <c r="I30" s="315" t="s">
        <v>700</v>
      </c>
      <c r="J30" s="315" t="s">
        <v>701</v>
      </c>
      <c r="K30" s="315" t="s">
        <v>708</v>
      </c>
      <c r="L30" s="315" t="s">
        <v>709</v>
      </c>
      <c r="M30" s="315" t="s">
        <v>710</v>
      </c>
      <c r="N30" s="315" t="s">
        <v>696</v>
      </c>
      <c r="O30" s="315" t="s">
        <v>697</v>
      </c>
      <c r="P30" s="315" t="s">
        <v>698</v>
      </c>
      <c r="Q30" s="315" t="s">
        <v>699</v>
      </c>
      <c r="R30" s="315" t="s">
        <v>700</v>
      </c>
      <c r="S30" s="315" t="s">
        <v>701</v>
      </c>
      <c r="T30" s="315" t="s">
        <v>708</v>
      </c>
      <c r="U30" s="315" t="s">
        <v>709</v>
      </c>
      <c r="V30" s="315" t="s">
        <v>710</v>
      </c>
      <c r="W30" s="315" t="s">
        <v>696</v>
      </c>
      <c r="X30" s="315" t="s">
        <v>697</v>
      </c>
      <c r="Y30" s="315" t="s">
        <v>698</v>
      </c>
      <c r="Z30" s="315" t="s">
        <v>699</v>
      </c>
      <c r="AA30" s="315" t="s">
        <v>700</v>
      </c>
      <c r="AB30" s="315" t="s">
        <v>701</v>
      </c>
      <c r="AC30" s="315" t="s">
        <v>708</v>
      </c>
      <c r="AD30" s="315" t="s">
        <v>709</v>
      </c>
      <c r="AE30" s="315" t="s">
        <v>710</v>
      </c>
      <c r="AF30" s="315" t="s">
        <v>696</v>
      </c>
      <c r="AG30" s="315" t="s">
        <v>697</v>
      </c>
      <c r="AH30" s="315" t="s">
        <v>698</v>
      </c>
      <c r="AI30" s="315" t="s">
        <v>699</v>
      </c>
      <c r="AJ30" s="315" t="s">
        <v>700</v>
      </c>
      <c r="AK30" s="315" t="s">
        <v>701</v>
      </c>
      <c r="AL30" s="315" t="s">
        <v>708</v>
      </c>
      <c r="AM30" s="315" t="s">
        <v>709</v>
      </c>
      <c r="AN30" s="315" t="s">
        <v>710</v>
      </c>
      <c r="AO30" s="315" t="s">
        <v>696</v>
      </c>
      <c r="AP30" s="315" t="s">
        <v>697</v>
      </c>
      <c r="AQ30" s="315" t="s">
        <v>698</v>
      </c>
      <c r="AR30" s="315" t="s">
        <v>699</v>
      </c>
      <c r="AS30" s="315" t="s">
        <v>700</v>
      </c>
      <c r="AT30" s="315" t="s">
        <v>701</v>
      </c>
      <c r="AU30" s="315" t="s">
        <v>708</v>
      </c>
      <c r="AV30" s="315" t="s">
        <v>709</v>
      </c>
      <c r="AW30" s="315" t="s">
        <v>710</v>
      </c>
      <c r="AX30" s="315" t="s">
        <v>696</v>
      </c>
      <c r="AY30" s="315" t="s">
        <v>697</v>
      </c>
      <c r="AZ30" s="315" t="s">
        <v>698</v>
      </c>
      <c r="BA30" s="315" t="s">
        <v>699</v>
      </c>
      <c r="BB30" s="315" t="s">
        <v>700</v>
      </c>
      <c r="BC30" s="315" t="s">
        <v>701</v>
      </c>
      <c r="BD30" s="315" t="s">
        <v>708</v>
      </c>
      <c r="BE30" s="315" t="s">
        <v>709</v>
      </c>
      <c r="BF30" s="315" t="s">
        <v>710</v>
      </c>
      <c r="BG30" s="315" t="s">
        <v>696</v>
      </c>
      <c r="BH30" s="315" t="s">
        <v>697</v>
      </c>
      <c r="BI30" s="315" t="s">
        <v>698</v>
      </c>
      <c r="BJ30" s="315" t="s">
        <v>699</v>
      </c>
      <c r="BK30" s="315" t="s">
        <v>700</v>
      </c>
      <c r="BL30" s="315" t="s">
        <v>701</v>
      </c>
      <c r="BM30" s="315" t="s">
        <v>708</v>
      </c>
      <c r="BN30" s="315" t="s">
        <v>709</v>
      </c>
      <c r="BO30" s="315" t="s">
        <v>710</v>
      </c>
      <c r="BP30" s="315" t="s">
        <v>696</v>
      </c>
      <c r="BQ30" s="315" t="s">
        <v>697</v>
      </c>
      <c r="BR30" s="315" t="s">
        <v>698</v>
      </c>
      <c r="BS30" s="315" t="s">
        <v>699</v>
      </c>
      <c r="BT30" s="315" t="s">
        <v>700</v>
      </c>
      <c r="BU30" s="315" t="s">
        <v>701</v>
      </c>
      <c r="BV30" s="315" t="s">
        <v>708</v>
      </c>
      <c r="BW30" s="315" t="s">
        <v>709</v>
      </c>
      <c r="BX30" s="315" t="s">
        <v>710</v>
      </c>
      <c r="BY30" s="315" t="s">
        <v>696</v>
      </c>
      <c r="BZ30" s="315" t="s">
        <v>697</v>
      </c>
      <c r="CA30" s="315" t="s">
        <v>698</v>
      </c>
      <c r="CB30" s="315" t="s">
        <v>699</v>
      </c>
      <c r="CC30" s="315" t="s">
        <v>700</v>
      </c>
      <c r="CD30" s="315" t="s">
        <v>701</v>
      </c>
      <c r="CE30" s="315" t="s">
        <v>708</v>
      </c>
      <c r="CF30" s="315" t="s">
        <v>709</v>
      </c>
      <c r="CG30" s="315" t="s">
        <v>710</v>
      </c>
      <c r="CH30" s="315" t="s">
        <v>696</v>
      </c>
      <c r="CI30" s="315" t="s">
        <v>697</v>
      </c>
      <c r="CJ30" s="315" t="s">
        <v>698</v>
      </c>
      <c r="CK30" s="315" t="s">
        <v>699</v>
      </c>
      <c r="CL30" s="315" t="s">
        <v>700</v>
      </c>
      <c r="CM30" s="336" t="s">
        <v>701</v>
      </c>
    </row>
    <row r="31" spans="1:95">
      <c r="A31" s="421" t="s">
        <v>475</v>
      </c>
      <c r="B31" s="311">
        <v>157</v>
      </c>
      <c r="C31" s="312">
        <v>112</v>
      </c>
      <c r="D31" s="312">
        <v>45</v>
      </c>
      <c r="E31" s="312">
        <v>195</v>
      </c>
      <c r="F31" s="312">
        <v>134</v>
      </c>
      <c r="G31" s="312">
        <v>61</v>
      </c>
      <c r="H31" s="313">
        <v>80.512820512820511</v>
      </c>
      <c r="I31" s="313">
        <v>83.582089552238799</v>
      </c>
      <c r="J31" s="314">
        <v>73.770491803278688</v>
      </c>
      <c r="K31" s="311">
        <v>159</v>
      </c>
      <c r="L31" s="312">
        <v>114</v>
      </c>
      <c r="M31" s="312">
        <v>45</v>
      </c>
      <c r="N31" s="312">
        <v>197</v>
      </c>
      <c r="O31" s="312">
        <v>136</v>
      </c>
      <c r="P31" s="312">
        <v>61</v>
      </c>
      <c r="Q31" s="313">
        <v>80.710659898477161</v>
      </c>
      <c r="R31" s="313">
        <v>83.82352941176471</v>
      </c>
      <c r="S31" s="314">
        <v>73.770491803278688</v>
      </c>
      <c r="T31" s="312">
        <v>161</v>
      </c>
      <c r="U31" s="312">
        <v>114</v>
      </c>
      <c r="V31" s="312">
        <v>47</v>
      </c>
      <c r="W31" s="312">
        <v>201</v>
      </c>
      <c r="X31" s="312">
        <v>138</v>
      </c>
      <c r="Y31" s="312">
        <v>63</v>
      </c>
      <c r="Z31" s="313">
        <v>80.099502487562191</v>
      </c>
      <c r="AA31" s="313">
        <v>82.608695652173907</v>
      </c>
      <c r="AB31" s="314">
        <v>74.603174603174608</v>
      </c>
      <c r="AC31" s="312">
        <v>164</v>
      </c>
      <c r="AD31" s="312">
        <v>115</v>
      </c>
      <c r="AE31" s="312">
        <v>49</v>
      </c>
      <c r="AF31" s="312">
        <v>208</v>
      </c>
      <c r="AG31" s="312">
        <v>141</v>
      </c>
      <c r="AH31" s="312">
        <v>67</v>
      </c>
      <c r="AI31" s="313">
        <v>78.84615384615384</v>
      </c>
      <c r="AJ31" s="313">
        <v>81.560283687943254</v>
      </c>
      <c r="AK31" s="314">
        <v>73.134328358208961</v>
      </c>
      <c r="AL31" s="312">
        <v>168</v>
      </c>
      <c r="AM31" s="312">
        <v>117</v>
      </c>
      <c r="AN31" s="312">
        <v>51</v>
      </c>
      <c r="AO31" s="312">
        <v>212</v>
      </c>
      <c r="AP31" s="312">
        <v>144</v>
      </c>
      <c r="AQ31" s="312">
        <v>68</v>
      </c>
      <c r="AR31" s="313">
        <v>79.245283018867923</v>
      </c>
      <c r="AS31" s="313">
        <v>81.25</v>
      </c>
      <c r="AT31" s="314">
        <v>75</v>
      </c>
      <c r="AU31" s="312">
        <v>161</v>
      </c>
      <c r="AV31" s="312">
        <v>113</v>
      </c>
      <c r="AW31" s="312">
        <v>48</v>
      </c>
      <c r="AX31" s="312">
        <v>213</v>
      </c>
      <c r="AY31" s="312">
        <v>143</v>
      </c>
      <c r="AZ31" s="312">
        <v>70</v>
      </c>
      <c r="BA31" s="313">
        <v>75.586854460093903</v>
      </c>
      <c r="BB31" s="313">
        <v>79.020979020979027</v>
      </c>
      <c r="BC31" s="314">
        <v>68.571428571428569</v>
      </c>
      <c r="BD31" s="312">
        <v>162</v>
      </c>
      <c r="BE31" s="312">
        <v>108</v>
      </c>
      <c r="BF31" s="312">
        <v>54</v>
      </c>
      <c r="BG31" s="312">
        <v>223</v>
      </c>
      <c r="BH31" s="312">
        <v>147</v>
      </c>
      <c r="BI31" s="312">
        <v>76</v>
      </c>
      <c r="BJ31" s="313">
        <v>72.645739910313907</v>
      </c>
      <c r="BK31" s="313">
        <v>73.469387755102048</v>
      </c>
      <c r="BL31" s="314">
        <v>71.05263157894737</v>
      </c>
      <c r="BM31" s="312">
        <v>159</v>
      </c>
      <c r="BN31" s="312">
        <v>107</v>
      </c>
      <c r="BO31" s="312">
        <v>52</v>
      </c>
      <c r="BP31" s="312">
        <v>217</v>
      </c>
      <c r="BQ31" s="312">
        <v>142</v>
      </c>
      <c r="BR31" s="312">
        <v>75</v>
      </c>
      <c r="BS31" s="313">
        <v>73.271889400921665</v>
      </c>
      <c r="BT31" s="313">
        <v>75.352112676056336</v>
      </c>
      <c r="BU31" s="314">
        <v>69.333333333333343</v>
      </c>
      <c r="BV31" s="312">
        <v>160</v>
      </c>
      <c r="BW31" s="312">
        <v>110</v>
      </c>
      <c r="BX31" s="312">
        <v>50</v>
      </c>
      <c r="BY31" s="312">
        <v>215</v>
      </c>
      <c r="BZ31" s="312">
        <v>143</v>
      </c>
      <c r="CA31" s="312">
        <v>72</v>
      </c>
      <c r="CB31" s="313">
        <v>74.418604651162795</v>
      </c>
      <c r="CC31" s="313">
        <v>76.923076923076934</v>
      </c>
      <c r="CD31" s="314">
        <v>69.444444444444443</v>
      </c>
      <c r="CE31" s="311">
        <v>158</v>
      </c>
      <c r="CF31" s="312">
        <v>109</v>
      </c>
      <c r="CG31" s="312">
        <v>49</v>
      </c>
      <c r="CH31" s="312">
        <v>218</v>
      </c>
      <c r="CI31" s="312">
        <v>144</v>
      </c>
      <c r="CJ31" s="312">
        <v>74</v>
      </c>
      <c r="CK31" s="313">
        <v>72.477064220183479</v>
      </c>
      <c r="CL31" s="313">
        <v>75.694444444444443</v>
      </c>
      <c r="CM31" s="314">
        <v>66.21621621621621</v>
      </c>
    </row>
    <row r="32" spans="1:95" ht="16" thickBot="1">
      <c r="A32" s="425" t="s">
        <v>691</v>
      </c>
      <c r="B32" s="426">
        <v>838</v>
      </c>
      <c r="C32" s="427">
        <v>564</v>
      </c>
      <c r="D32" s="427">
        <v>274</v>
      </c>
      <c r="E32" s="427">
        <v>1857</v>
      </c>
      <c r="F32" s="427">
        <v>1174</v>
      </c>
      <c r="G32" s="427">
        <v>683</v>
      </c>
      <c r="H32" s="428">
        <v>45.126548196015079</v>
      </c>
      <c r="I32" s="428">
        <v>48.040885860306645</v>
      </c>
      <c r="J32" s="429">
        <v>40.117130307467058</v>
      </c>
      <c r="K32" s="426">
        <v>864</v>
      </c>
      <c r="L32" s="427">
        <v>582</v>
      </c>
      <c r="M32" s="427">
        <v>282</v>
      </c>
      <c r="N32" s="427">
        <v>1870</v>
      </c>
      <c r="O32" s="427">
        <v>1185</v>
      </c>
      <c r="P32" s="427">
        <v>685</v>
      </c>
      <c r="Q32" s="428">
        <v>46.203208556149733</v>
      </c>
      <c r="R32" s="428">
        <v>49.11392405063291</v>
      </c>
      <c r="S32" s="429">
        <v>41.167883211678827</v>
      </c>
      <c r="T32" s="427">
        <v>894</v>
      </c>
      <c r="U32" s="427">
        <v>604</v>
      </c>
      <c r="V32" s="427">
        <v>290</v>
      </c>
      <c r="W32" s="427">
        <v>1857</v>
      </c>
      <c r="X32" s="427">
        <v>1182</v>
      </c>
      <c r="Y32" s="427">
        <v>675</v>
      </c>
      <c r="Z32" s="428">
        <v>48.142164781906303</v>
      </c>
      <c r="AA32" s="428">
        <v>51.099830795262271</v>
      </c>
      <c r="AB32" s="429">
        <v>42.962962962962962</v>
      </c>
      <c r="AC32" s="427">
        <v>923</v>
      </c>
      <c r="AD32" s="427">
        <v>625</v>
      </c>
      <c r="AE32" s="427">
        <v>298</v>
      </c>
      <c r="AF32" s="427">
        <v>1828</v>
      </c>
      <c r="AG32" s="427">
        <v>1179</v>
      </c>
      <c r="AH32" s="427">
        <v>649</v>
      </c>
      <c r="AI32" s="428">
        <v>50.492341356673961</v>
      </c>
      <c r="AJ32" s="428">
        <v>53.011026293469044</v>
      </c>
      <c r="AK32" s="429">
        <v>45.916795069337439</v>
      </c>
      <c r="AL32" s="427">
        <v>953</v>
      </c>
      <c r="AM32" s="427">
        <v>645</v>
      </c>
      <c r="AN32" s="427">
        <v>308</v>
      </c>
      <c r="AO32" s="427">
        <v>1870</v>
      </c>
      <c r="AP32" s="427">
        <v>1206</v>
      </c>
      <c r="AQ32" s="427">
        <v>664</v>
      </c>
      <c r="AR32" s="428">
        <v>50.962566844919785</v>
      </c>
      <c r="AS32" s="428">
        <v>53.482587064676615</v>
      </c>
      <c r="AT32" s="429">
        <v>46.385542168674696</v>
      </c>
      <c r="AU32" s="427">
        <v>940</v>
      </c>
      <c r="AV32" s="427">
        <v>641</v>
      </c>
      <c r="AW32" s="427">
        <v>299</v>
      </c>
      <c r="AX32" s="427">
        <v>1991</v>
      </c>
      <c r="AY32" s="427">
        <v>1284</v>
      </c>
      <c r="AZ32" s="427">
        <v>707</v>
      </c>
      <c r="BA32" s="428">
        <v>47.212456052235055</v>
      </c>
      <c r="BB32" s="428">
        <v>49.922118380062308</v>
      </c>
      <c r="BC32" s="429">
        <v>42.291371994342292</v>
      </c>
      <c r="BD32" s="427">
        <v>938</v>
      </c>
      <c r="BE32" s="427">
        <v>628</v>
      </c>
      <c r="BF32" s="427">
        <v>310</v>
      </c>
      <c r="BG32" s="427">
        <v>1940</v>
      </c>
      <c r="BH32" s="427">
        <v>1248</v>
      </c>
      <c r="BI32" s="427">
        <v>692</v>
      </c>
      <c r="BJ32" s="428">
        <v>48.350515463917525</v>
      </c>
      <c r="BK32" s="428">
        <v>50.320512820512818</v>
      </c>
      <c r="BL32" s="429">
        <v>44.797687861271676</v>
      </c>
      <c r="BM32" s="427">
        <v>936</v>
      </c>
      <c r="BN32" s="427">
        <v>620</v>
      </c>
      <c r="BO32" s="427">
        <v>316</v>
      </c>
      <c r="BP32" s="427">
        <v>1857</v>
      </c>
      <c r="BQ32" s="427">
        <v>1200</v>
      </c>
      <c r="BR32" s="427">
        <v>657</v>
      </c>
      <c r="BS32" s="428">
        <v>50.40387722132472</v>
      </c>
      <c r="BT32" s="428">
        <v>51.666666666666671</v>
      </c>
      <c r="BU32" s="429">
        <v>48.097412480974121</v>
      </c>
      <c r="BV32" s="427">
        <v>958</v>
      </c>
      <c r="BW32" s="427">
        <v>638</v>
      </c>
      <c r="BX32" s="427">
        <v>320</v>
      </c>
      <c r="BY32" s="427">
        <v>1844</v>
      </c>
      <c r="BZ32" s="427">
        <v>1182</v>
      </c>
      <c r="CA32" s="427">
        <v>662</v>
      </c>
      <c r="CB32" s="428">
        <v>51.952277657266812</v>
      </c>
      <c r="CC32" s="428">
        <v>53.97631133671743</v>
      </c>
      <c r="CD32" s="429">
        <v>48.338368580060425</v>
      </c>
      <c r="CE32" s="426">
        <v>979</v>
      </c>
      <c r="CF32" s="427">
        <v>651</v>
      </c>
      <c r="CG32" s="427">
        <v>328</v>
      </c>
      <c r="CH32" s="427">
        <v>1843</v>
      </c>
      <c r="CI32" s="427">
        <v>1173</v>
      </c>
      <c r="CJ32" s="427">
        <v>670</v>
      </c>
      <c r="CK32" s="428">
        <v>53.119913185024416</v>
      </c>
      <c r="CL32" s="428">
        <v>55.498721227621481</v>
      </c>
      <c r="CM32" s="429">
        <v>48.955223880597018</v>
      </c>
    </row>
    <row r="33" spans="1:91">
      <c r="A33" s="319" t="s">
        <v>986</v>
      </c>
    </row>
    <row r="35" spans="1:91" ht="16" thickBot="1"/>
    <row r="36" spans="1:91" ht="16" thickBot="1">
      <c r="B36" s="793" t="s">
        <v>478</v>
      </c>
      <c r="C36" s="794"/>
      <c r="D36" s="794"/>
      <c r="E36" s="794"/>
      <c r="F36" s="794"/>
      <c r="G36" s="794"/>
      <c r="H36" s="794"/>
      <c r="I36" s="794"/>
      <c r="J36" s="795"/>
      <c r="K36" s="793" t="s">
        <v>479</v>
      </c>
      <c r="L36" s="794"/>
      <c r="M36" s="794"/>
      <c r="N36" s="794"/>
      <c r="O36" s="794"/>
      <c r="P36" s="794"/>
      <c r="Q36" s="794"/>
      <c r="R36" s="794"/>
      <c r="S36" s="795"/>
      <c r="T36" s="796" t="s">
        <v>480</v>
      </c>
      <c r="U36" s="794"/>
      <c r="V36" s="794"/>
      <c r="W36" s="794"/>
      <c r="X36" s="794"/>
      <c r="Y36" s="794"/>
      <c r="Z36" s="794"/>
      <c r="AA36" s="794"/>
      <c r="AB36" s="795"/>
      <c r="AC36" s="796" t="s">
        <v>483</v>
      </c>
      <c r="AD36" s="794"/>
      <c r="AE36" s="794"/>
      <c r="AF36" s="794"/>
      <c r="AG36" s="794"/>
      <c r="AH36" s="794"/>
      <c r="AI36" s="794"/>
      <c r="AJ36" s="794"/>
      <c r="AK36" s="795"/>
      <c r="AL36" s="796" t="s">
        <v>484</v>
      </c>
      <c r="AM36" s="794"/>
      <c r="AN36" s="794"/>
      <c r="AO36" s="794"/>
      <c r="AP36" s="794"/>
      <c r="AQ36" s="794"/>
      <c r="AR36" s="794"/>
      <c r="AS36" s="794"/>
      <c r="AT36" s="795"/>
      <c r="AU36" s="796" t="s">
        <v>485</v>
      </c>
      <c r="AV36" s="794"/>
      <c r="AW36" s="794"/>
      <c r="AX36" s="794"/>
      <c r="AY36" s="794"/>
      <c r="AZ36" s="794"/>
      <c r="BA36" s="794"/>
      <c r="BB36" s="794"/>
      <c r="BC36" s="795"/>
      <c r="BD36" s="796" t="s">
        <v>486</v>
      </c>
      <c r="BE36" s="794"/>
      <c r="BF36" s="794"/>
      <c r="BG36" s="794"/>
      <c r="BH36" s="794"/>
      <c r="BI36" s="794"/>
      <c r="BJ36" s="794"/>
      <c r="BK36" s="794"/>
      <c r="BL36" s="795"/>
      <c r="BM36" s="796" t="s">
        <v>505</v>
      </c>
      <c r="BN36" s="794"/>
      <c r="BO36" s="794"/>
      <c r="BP36" s="794"/>
      <c r="BQ36" s="794"/>
      <c r="BR36" s="794"/>
      <c r="BS36" s="794"/>
      <c r="BT36" s="794"/>
      <c r="BU36" s="795"/>
      <c r="BV36" s="796" t="s">
        <v>587</v>
      </c>
      <c r="BW36" s="794"/>
      <c r="BX36" s="794"/>
      <c r="BY36" s="794"/>
      <c r="BZ36" s="794"/>
      <c r="CA36" s="794"/>
      <c r="CB36" s="794"/>
      <c r="CC36" s="794"/>
      <c r="CD36" s="795"/>
      <c r="CE36" s="793" t="s">
        <v>588</v>
      </c>
      <c r="CF36" s="794"/>
      <c r="CG36" s="794"/>
      <c r="CH36" s="794"/>
      <c r="CI36" s="794"/>
      <c r="CJ36" s="794"/>
      <c r="CK36" s="794"/>
      <c r="CL36" s="794"/>
      <c r="CM36" s="795"/>
    </row>
    <row r="37" spans="1:91" ht="24">
      <c r="A37" s="3" t="s">
        <v>719</v>
      </c>
      <c r="B37" s="315" t="s">
        <v>714</v>
      </c>
      <c r="C37" s="315" t="s">
        <v>715</v>
      </c>
      <c r="D37" s="315" t="s">
        <v>716</v>
      </c>
      <c r="E37" s="315" t="s">
        <v>696</v>
      </c>
      <c r="F37" s="315" t="s">
        <v>717</v>
      </c>
      <c r="G37" s="315" t="s">
        <v>718</v>
      </c>
      <c r="H37" s="315" t="s">
        <v>699</v>
      </c>
      <c r="I37" s="315" t="s">
        <v>700</v>
      </c>
      <c r="J37" s="315" t="s">
        <v>701</v>
      </c>
      <c r="K37" s="315" t="s">
        <v>714</v>
      </c>
      <c r="L37" s="315" t="s">
        <v>715</v>
      </c>
      <c r="M37" s="315" t="s">
        <v>716</v>
      </c>
      <c r="N37" s="315" t="s">
        <v>696</v>
      </c>
      <c r="O37" s="315" t="s">
        <v>717</v>
      </c>
      <c r="P37" s="315" t="s">
        <v>718</v>
      </c>
      <c r="Q37" s="315" t="s">
        <v>699</v>
      </c>
      <c r="R37" s="315" t="s">
        <v>700</v>
      </c>
      <c r="S37" s="315" t="s">
        <v>701</v>
      </c>
      <c r="T37" s="315" t="s">
        <v>714</v>
      </c>
      <c r="U37" s="315" t="s">
        <v>715</v>
      </c>
      <c r="V37" s="315" t="s">
        <v>716</v>
      </c>
      <c r="W37" s="315" t="s">
        <v>696</v>
      </c>
      <c r="X37" s="315" t="s">
        <v>717</v>
      </c>
      <c r="Y37" s="315" t="s">
        <v>718</v>
      </c>
      <c r="Z37" s="315" t="s">
        <v>699</v>
      </c>
      <c r="AA37" s="315" t="s">
        <v>700</v>
      </c>
      <c r="AB37" s="315" t="s">
        <v>701</v>
      </c>
      <c r="AC37" s="315" t="s">
        <v>714</v>
      </c>
      <c r="AD37" s="315" t="s">
        <v>715</v>
      </c>
      <c r="AE37" s="315" t="s">
        <v>716</v>
      </c>
      <c r="AF37" s="315" t="s">
        <v>696</v>
      </c>
      <c r="AG37" s="315" t="s">
        <v>717</v>
      </c>
      <c r="AH37" s="315" t="s">
        <v>718</v>
      </c>
      <c r="AI37" s="315" t="s">
        <v>699</v>
      </c>
      <c r="AJ37" s="315" t="s">
        <v>700</v>
      </c>
      <c r="AK37" s="315" t="s">
        <v>701</v>
      </c>
      <c r="AL37" s="315" t="s">
        <v>714</v>
      </c>
      <c r="AM37" s="315" t="s">
        <v>715</v>
      </c>
      <c r="AN37" s="315" t="s">
        <v>716</v>
      </c>
      <c r="AO37" s="315" t="s">
        <v>696</v>
      </c>
      <c r="AP37" s="315" t="s">
        <v>717</v>
      </c>
      <c r="AQ37" s="315" t="s">
        <v>718</v>
      </c>
      <c r="AR37" s="315" t="s">
        <v>699</v>
      </c>
      <c r="AS37" s="315" t="s">
        <v>700</v>
      </c>
      <c r="AT37" s="315" t="s">
        <v>701</v>
      </c>
      <c r="AU37" s="315" t="s">
        <v>714</v>
      </c>
      <c r="AV37" s="315" t="s">
        <v>715</v>
      </c>
      <c r="AW37" s="315" t="s">
        <v>716</v>
      </c>
      <c r="AX37" s="315" t="s">
        <v>696</v>
      </c>
      <c r="AY37" s="315" t="s">
        <v>717</v>
      </c>
      <c r="AZ37" s="315" t="s">
        <v>718</v>
      </c>
      <c r="BA37" s="315" t="s">
        <v>699</v>
      </c>
      <c r="BB37" s="315" t="s">
        <v>700</v>
      </c>
      <c r="BC37" s="315" t="s">
        <v>701</v>
      </c>
      <c r="BD37" s="315" t="s">
        <v>714</v>
      </c>
      <c r="BE37" s="315" t="s">
        <v>715</v>
      </c>
      <c r="BF37" s="315" t="s">
        <v>716</v>
      </c>
      <c r="BG37" s="315" t="s">
        <v>696</v>
      </c>
      <c r="BH37" s="315" t="s">
        <v>717</v>
      </c>
      <c r="BI37" s="315" t="s">
        <v>718</v>
      </c>
      <c r="BJ37" s="315" t="s">
        <v>699</v>
      </c>
      <c r="BK37" s="315" t="s">
        <v>700</v>
      </c>
      <c r="BL37" s="315" t="s">
        <v>701</v>
      </c>
      <c r="BM37" s="315" t="s">
        <v>714</v>
      </c>
      <c r="BN37" s="315" t="s">
        <v>715</v>
      </c>
      <c r="BO37" s="315" t="s">
        <v>716</v>
      </c>
      <c r="BP37" s="315" t="s">
        <v>696</v>
      </c>
      <c r="BQ37" s="315" t="s">
        <v>717</v>
      </c>
      <c r="BR37" s="315" t="s">
        <v>718</v>
      </c>
      <c r="BS37" s="315" t="s">
        <v>699</v>
      </c>
      <c r="BT37" s="315" t="s">
        <v>700</v>
      </c>
      <c r="BU37" s="315" t="s">
        <v>701</v>
      </c>
      <c r="BV37" s="315" t="s">
        <v>714</v>
      </c>
      <c r="BW37" s="315" t="s">
        <v>715</v>
      </c>
      <c r="BX37" s="315" t="s">
        <v>716</v>
      </c>
      <c r="BY37" s="315" t="s">
        <v>696</v>
      </c>
      <c r="BZ37" s="315" t="s">
        <v>717</v>
      </c>
      <c r="CA37" s="315" t="s">
        <v>718</v>
      </c>
      <c r="CB37" s="315" t="s">
        <v>699</v>
      </c>
      <c r="CC37" s="315" t="s">
        <v>700</v>
      </c>
      <c r="CD37" s="315" t="s">
        <v>701</v>
      </c>
      <c r="CE37" s="315" t="s">
        <v>714</v>
      </c>
      <c r="CF37" s="315" t="s">
        <v>715</v>
      </c>
      <c r="CG37" s="315" t="s">
        <v>716</v>
      </c>
      <c r="CH37" s="315" t="s">
        <v>696</v>
      </c>
      <c r="CI37" s="315" t="s">
        <v>717</v>
      </c>
      <c r="CJ37" s="315" t="s">
        <v>718</v>
      </c>
      <c r="CK37" s="315" t="s">
        <v>699</v>
      </c>
      <c r="CL37" s="315" t="s">
        <v>700</v>
      </c>
      <c r="CM37" s="336" t="s">
        <v>701</v>
      </c>
    </row>
    <row r="38" spans="1:91">
      <c r="A38" s="421" t="s">
        <v>475</v>
      </c>
      <c r="B38" s="311">
        <v>75</v>
      </c>
      <c r="C38" s="312">
        <v>32</v>
      </c>
      <c r="D38" s="312">
        <v>43</v>
      </c>
      <c r="E38" s="312">
        <v>195</v>
      </c>
      <c r="F38" s="312">
        <v>134</v>
      </c>
      <c r="G38" s="312">
        <v>61</v>
      </c>
      <c r="H38" s="313">
        <v>0.38461538461538464</v>
      </c>
      <c r="I38" s="313">
        <v>0.23880597014925373</v>
      </c>
      <c r="J38" s="313">
        <v>0.70491803278688525</v>
      </c>
      <c r="K38" s="311">
        <v>71</v>
      </c>
      <c r="L38" s="312">
        <v>33</v>
      </c>
      <c r="M38" s="312">
        <v>38</v>
      </c>
      <c r="N38" s="312">
        <v>197</v>
      </c>
      <c r="O38" s="312">
        <v>136</v>
      </c>
      <c r="P38" s="312">
        <v>61</v>
      </c>
      <c r="Q38" s="313">
        <v>0.3604060913705584</v>
      </c>
      <c r="R38" s="313">
        <v>0.24264705882352941</v>
      </c>
      <c r="S38" s="314">
        <v>0.62295081967213117</v>
      </c>
      <c r="T38" s="312">
        <v>72</v>
      </c>
      <c r="U38" s="312">
        <v>32</v>
      </c>
      <c r="V38" s="312">
        <v>40</v>
      </c>
      <c r="W38" s="312">
        <v>201</v>
      </c>
      <c r="X38" s="312">
        <v>138</v>
      </c>
      <c r="Y38" s="312">
        <v>63</v>
      </c>
      <c r="Z38" s="313">
        <v>0.35820895522388058</v>
      </c>
      <c r="AA38" s="313">
        <v>0.2318840579710145</v>
      </c>
      <c r="AB38" s="314">
        <v>0.63492063492063489</v>
      </c>
      <c r="AC38" s="312">
        <v>77</v>
      </c>
      <c r="AD38" s="312">
        <v>37</v>
      </c>
      <c r="AE38" s="312">
        <v>40</v>
      </c>
      <c r="AF38" s="312">
        <v>208</v>
      </c>
      <c r="AG38" s="312">
        <v>141</v>
      </c>
      <c r="AH38" s="312">
        <v>67</v>
      </c>
      <c r="AI38" s="313">
        <v>0.37019230769230771</v>
      </c>
      <c r="AJ38" s="313">
        <v>0.26241134751773049</v>
      </c>
      <c r="AK38" s="314">
        <v>0.59701492537313428</v>
      </c>
      <c r="AL38" s="312">
        <v>75</v>
      </c>
      <c r="AM38" s="312">
        <v>35</v>
      </c>
      <c r="AN38" s="312">
        <v>40</v>
      </c>
      <c r="AO38" s="312">
        <v>212</v>
      </c>
      <c r="AP38" s="312">
        <v>144</v>
      </c>
      <c r="AQ38" s="312">
        <v>68</v>
      </c>
      <c r="AR38" s="313">
        <v>0.35377358490566035</v>
      </c>
      <c r="AS38" s="313">
        <v>0.24305555555555555</v>
      </c>
      <c r="AT38" s="314">
        <v>0.58823529411764708</v>
      </c>
      <c r="AU38" s="312">
        <v>77</v>
      </c>
      <c r="AV38" s="312">
        <v>35</v>
      </c>
      <c r="AW38" s="312">
        <v>42</v>
      </c>
      <c r="AX38" s="312">
        <v>213</v>
      </c>
      <c r="AY38" s="312">
        <v>143</v>
      </c>
      <c r="AZ38" s="312">
        <v>70</v>
      </c>
      <c r="BA38" s="313">
        <v>0.36150234741784038</v>
      </c>
      <c r="BB38" s="313">
        <v>0.24475524475524477</v>
      </c>
      <c r="BC38" s="314">
        <v>0.6</v>
      </c>
      <c r="BD38" s="312">
        <v>77</v>
      </c>
      <c r="BE38" s="312">
        <v>36</v>
      </c>
      <c r="BF38" s="312">
        <v>41</v>
      </c>
      <c r="BG38" s="312">
        <v>223</v>
      </c>
      <c r="BH38" s="312">
        <v>147</v>
      </c>
      <c r="BI38" s="312">
        <v>76</v>
      </c>
      <c r="BJ38" s="313">
        <v>0.3452914798206278</v>
      </c>
      <c r="BK38" s="313">
        <v>0.24489795918367346</v>
      </c>
      <c r="BL38" s="314">
        <v>0.53947368421052633</v>
      </c>
      <c r="BM38" s="312">
        <v>77</v>
      </c>
      <c r="BN38" s="312">
        <v>35</v>
      </c>
      <c r="BO38" s="312">
        <v>42</v>
      </c>
      <c r="BP38" s="312">
        <v>217</v>
      </c>
      <c r="BQ38" s="312">
        <v>142</v>
      </c>
      <c r="BR38" s="312">
        <v>75</v>
      </c>
      <c r="BS38" s="313">
        <v>0.35483870967741937</v>
      </c>
      <c r="BT38" s="313">
        <v>0.24647887323943662</v>
      </c>
      <c r="BU38" s="314">
        <v>0.56000000000000005</v>
      </c>
      <c r="BV38" s="312">
        <v>78</v>
      </c>
      <c r="BW38" s="312">
        <v>33</v>
      </c>
      <c r="BX38" s="312">
        <v>45</v>
      </c>
      <c r="BY38" s="312">
        <v>215</v>
      </c>
      <c r="BZ38" s="312">
        <v>143</v>
      </c>
      <c r="CA38" s="312">
        <v>72</v>
      </c>
      <c r="CB38" s="313">
        <v>0.36279069767441863</v>
      </c>
      <c r="CC38" s="313">
        <v>0.23076923076923078</v>
      </c>
      <c r="CD38" s="314">
        <v>0.625</v>
      </c>
      <c r="CE38" s="311">
        <v>79</v>
      </c>
      <c r="CF38" s="312">
        <v>33</v>
      </c>
      <c r="CG38" s="312">
        <v>46</v>
      </c>
      <c r="CH38" s="312">
        <v>218</v>
      </c>
      <c r="CI38" s="312">
        <v>144</v>
      </c>
      <c r="CJ38" s="312">
        <v>74</v>
      </c>
      <c r="CK38" s="313">
        <v>0.36238532110091742</v>
      </c>
      <c r="CL38" s="313">
        <v>0.22916666666666666</v>
      </c>
      <c r="CM38" s="314">
        <v>0.6216216216216216</v>
      </c>
    </row>
    <row r="39" spans="1:91" ht="16" thickBot="1">
      <c r="A39" s="425" t="s">
        <v>691</v>
      </c>
      <c r="B39" s="426">
        <v>863</v>
      </c>
      <c r="C39" s="427">
        <v>406</v>
      </c>
      <c r="D39" s="427">
        <v>457</v>
      </c>
      <c r="E39" s="427">
        <v>1853</v>
      </c>
      <c r="F39" s="427">
        <v>1172</v>
      </c>
      <c r="G39" s="427">
        <v>681</v>
      </c>
      <c r="H39" s="428">
        <v>0.4657312466270912</v>
      </c>
      <c r="I39" s="428">
        <v>0.34641638225255972</v>
      </c>
      <c r="J39" s="428">
        <v>0.671071953010279</v>
      </c>
      <c r="K39" s="426">
        <v>852</v>
      </c>
      <c r="L39" s="427">
        <v>399</v>
      </c>
      <c r="M39" s="427">
        <v>453</v>
      </c>
      <c r="N39" s="427">
        <v>1870</v>
      </c>
      <c r="O39" s="427">
        <v>1185</v>
      </c>
      <c r="P39" s="427">
        <v>685</v>
      </c>
      <c r="Q39" s="428">
        <v>0.4556149732620321</v>
      </c>
      <c r="R39" s="428">
        <v>0.33670886075949369</v>
      </c>
      <c r="S39" s="429">
        <v>0.66131386861313868</v>
      </c>
      <c r="T39" s="427">
        <v>856</v>
      </c>
      <c r="U39" s="427">
        <v>401</v>
      </c>
      <c r="V39" s="427">
        <v>455</v>
      </c>
      <c r="W39" s="427">
        <v>1857</v>
      </c>
      <c r="X39" s="427">
        <v>1182</v>
      </c>
      <c r="Y39" s="427">
        <v>675</v>
      </c>
      <c r="Z39" s="428">
        <v>0.46095853527194397</v>
      </c>
      <c r="AA39" s="428">
        <v>0.33925549915397629</v>
      </c>
      <c r="AB39" s="429">
        <v>0.67407407407407405</v>
      </c>
      <c r="AC39" s="427">
        <v>866</v>
      </c>
      <c r="AD39" s="427">
        <v>407</v>
      </c>
      <c r="AE39" s="427">
        <v>459</v>
      </c>
      <c r="AF39" s="427">
        <v>1828</v>
      </c>
      <c r="AG39" s="427">
        <v>1179</v>
      </c>
      <c r="AH39" s="427">
        <v>649</v>
      </c>
      <c r="AI39" s="428">
        <v>0.47374179431072211</v>
      </c>
      <c r="AJ39" s="428">
        <v>0.34520780322307038</v>
      </c>
      <c r="AK39" s="429">
        <v>0.70724191063174113</v>
      </c>
      <c r="AL39" s="427">
        <v>859</v>
      </c>
      <c r="AM39" s="427">
        <v>401</v>
      </c>
      <c r="AN39" s="427">
        <v>458</v>
      </c>
      <c r="AO39" s="427">
        <v>1870</v>
      </c>
      <c r="AP39" s="427">
        <v>1206</v>
      </c>
      <c r="AQ39" s="427">
        <v>664</v>
      </c>
      <c r="AR39" s="428">
        <v>0.45935828877005347</v>
      </c>
      <c r="AS39" s="428">
        <v>0.33250414593698174</v>
      </c>
      <c r="AT39" s="429">
        <v>0.68975903614457834</v>
      </c>
      <c r="AU39" s="427">
        <v>863</v>
      </c>
      <c r="AV39" s="427">
        <v>404</v>
      </c>
      <c r="AW39" s="427">
        <v>459</v>
      </c>
      <c r="AX39" s="427">
        <v>1991</v>
      </c>
      <c r="AY39" s="427">
        <v>1284</v>
      </c>
      <c r="AZ39" s="427">
        <v>707</v>
      </c>
      <c r="BA39" s="428">
        <v>0.4334505273731793</v>
      </c>
      <c r="BB39" s="428">
        <v>0.31464174454828658</v>
      </c>
      <c r="BC39" s="429">
        <v>0.64922206506364921</v>
      </c>
      <c r="BD39" s="427">
        <v>853</v>
      </c>
      <c r="BE39" s="427">
        <v>400</v>
      </c>
      <c r="BF39" s="427">
        <v>453</v>
      </c>
      <c r="BG39" s="427">
        <v>1940</v>
      </c>
      <c r="BH39" s="427">
        <v>1248</v>
      </c>
      <c r="BI39" s="427">
        <v>692</v>
      </c>
      <c r="BJ39" s="428">
        <v>0.43969072164948453</v>
      </c>
      <c r="BK39" s="428">
        <v>0.32051282051282054</v>
      </c>
      <c r="BL39" s="429">
        <v>0.65462427745664742</v>
      </c>
      <c r="BM39" s="427">
        <v>832</v>
      </c>
      <c r="BN39" s="427">
        <v>397</v>
      </c>
      <c r="BO39" s="427">
        <v>435</v>
      </c>
      <c r="BP39" s="427">
        <v>1857</v>
      </c>
      <c r="BQ39" s="427">
        <v>1200</v>
      </c>
      <c r="BR39" s="427">
        <v>657</v>
      </c>
      <c r="BS39" s="428">
        <v>0.44803446418955306</v>
      </c>
      <c r="BT39" s="428">
        <v>0.33083333333333331</v>
      </c>
      <c r="BU39" s="429">
        <v>0.66210045662100458</v>
      </c>
      <c r="BV39" s="427">
        <v>811</v>
      </c>
      <c r="BW39" s="427">
        <v>386</v>
      </c>
      <c r="BX39" s="427">
        <v>425</v>
      </c>
      <c r="BY39" s="427">
        <v>1844</v>
      </c>
      <c r="BZ39" s="427">
        <v>1182</v>
      </c>
      <c r="CA39" s="427">
        <v>662</v>
      </c>
      <c r="CB39" s="428">
        <v>0.43980477223427333</v>
      </c>
      <c r="CC39" s="428">
        <v>0.32656514382402707</v>
      </c>
      <c r="CD39" s="429">
        <v>0.64199395770392753</v>
      </c>
      <c r="CE39" s="426">
        <v>789</v>
      </c>
      <c r="CF39" s="427">
        <v>384</v>
      </c>
      <c r="CG39" s="427">
        <v>405</v>
      </c>
      <c r="CH39" s="427">
        <v>1843</v>
      </c>
      <c r="CI39" s="427">
        <v>1173</v>
      </c>
      <c r="CJ39" s="427">
        <v>670</v>
      </c>
      <c r="CK39" s="428">
        <v>0.42810634834508954</v>
      </c>
      <c r="CL39" s="428">
        <v>0.32736572890025578</v>
      </c>
      <c r="CM39" s="429">
        <v>0.60447761194029848</v>
      </c>
    </row>
    <row r="40" spans="1:91">
      <c r="A40" s="319" t="s">
        <v>986</v>
      </c>
    </row>
    <row r="42" spans="1:91" ht="16" thickBot="1"/>
    <row r="43" spans="1:91" ht="16" thickBot="1">
      <c r="B43" s="793" t="s">
        <v>478</v>
      </c>
      <c r="C43" s="794"/>
      <c r="D43" s="794"/>
      <c r="E43" s="794"/>
      <c r="F43" s="794"/>
      <c r="G43" s="794"/>
      <c r="H43" s="794"/>
      <c r="I43" s="794"/>
      <c r="J43" s="795"/>
      <c r="K43" s="793" t="s">
        <v>479</v>
      </c>
      <c r="L43" s="794"/>
      <c r="M43" s="794"/>
      <c r="N43" s="794"/>
      <c r="O43" s="794"/>
      <c r="P43" s="794"/>
      <c r="Q43" s="794"/>
      <c r="R43" s="794"/>
      <c r="S43" s="795"/>
      <c r="T43" s="796" t="s">
        <v>480</v>
      </c>
      <c r="U43" s="794"/>
      <c r="V43" s="794"/>
      <c r="W43" s="794"/>
      <c r="X43" s="794"/>
      <c r="Y43" s="794"/>
      <c r="Z43" s="794"/>
      <c r="AA43" s="794"/>
      <c r="AB43" s="795"/>
      <c r="AC43" s="796" t="s">
        <v>483</v>
      </c>
      <c r="AD43" s="794"/>
      <c r="AE43" s="794"/>
      <c r="AF43" s="794"/>
      <c r="AG43" s="794"/>
      <c r="AH43" s="794"/>
      <c r="AI43" s="794"/>
      <c r="AJ43" s="794"/>
      <c r="AK43" s="795"/>
      <c r="AL43" s="796" t="s">
        <v>484</v>
      </c>
      <c r="AM43" s="794"/>
      <c r="AN43" s="794"/>
      <c r="AO43" s="794"/>
      <c r="AP43" s="794"/>
      <c r="AQ43" s="794"/>
      <c r="AR43" s="794"/>
      <c r="AS43" s="794"/>
      <c r="AT43" s="795"/>
      <c r="AU43" s="796" t="s">
        <v>485</v>
      </c>
      <c r="AV43" s="794"/>
      <c r="AW43" s="794"/>
      <c r="AX43" s="794"/>
      <c r="AY43" s="794"/>
      <c r="AZ43" s="794"/>
      <c r="BA43" s="794"/>
      <c r="BB43" s="794"/>
      <c r="BC43" s="795"/>
      <c r="BD43" s="796" t="s">
        <v>486</v>
      </c>
      <c r="BE43" s="794"/>
      <c r="BF43" s="794"/>
      <c r="BG43" s="794"/>
      <c r="BH43" s="794"/>
      <c r="BI43" s="794"/>
      <c r="BJ43" s="794"/>
      <c r="BK43" s="794"/>
      <c r="BL43" s="795"/>
      <c r="BM43" s="796" t="s">
        <v>505</v>
      </c>
      <c r="BN43" s="794"/>
      <c r="BO43" s="794"/>
      <c r="BP43" s="794"/>
      <c r="BQ43" s="794"/>
      <c r="BR43" s="794"/>
      <c r="BS43" s="794"/>
      <c r="BT43" s="794"/>
      <c r="BU43" s="795"/>
      <c r="BV43" s="796" t="s">
        <v>587</v>
      </c>
      <c r="BW43" s="794"/>
      <c r="BX43" s="794"/>
      <c r="BY43" s="794"/>
      <c r="BZ43" s="794"/>
      <c r="CA43" s="794"/>
      <c r="CB43" s="794"/>
      <c r="CC43" s="794"/>
      <c r="CD43" s="795"/>
      <c r="CE43" s="793" t="s">
        <v>588</v>
      </c>
      <c r="CF43" s="794"/>
      <c r="CG43" s="794"/>
      <c r="CH43" s="794"/>
      <c r="CI43" s="794"/>
      <c r="CJ43" s="794"/>
      <c r="CK43" s="794"/>
      <c r="CL43" s="794"/>
      <c r="CM43" s="795"/>
    </row>
    <row r="44" spans="1:91" ht="24">
      <c r="A44" s="3" t="s">
        <v>724</v>
      </c>
      <c r="B44" s="315" t="s">
        <v>714</v>
      </c>
      <c r="C44" s="315" t="s">
        <v>715</v>
      </c>
      <c r="D44" s="315" t="s">
        <v>716</v>
      </c>
      <c r="E44" s="315" t="s">
        <v>696</v>
      </c>
      <c r="F44" s="315" t="s">
        <v>717</v>
      </c>
      <c r="G44" s="315" t="s">
        <v>718</v>
      </c>
      <c r="H44" s="315" t="s">
        <v>721</v>
      </c>
      <c r="I44" s="315" t="s">
        <v>722</v>
      </c>
      <c r="J44" s="315" t="s">
        <v>723</v>
      </c>
      <c r="K44" s="315" t="s">
        <v>714</v>
      </c>
      <c r="L44" s="315" t="s">
        <v>715</v>
      </c>
      <c r="M44" s="315" t="s">
        <v>716</v>
      </c>
      <c r="N44" s="315" t="s">
        <v>696</v>
      </c>
      <c r="O44" s="315" t="s">
        <v>717</v>
      </c>
      <c r="P44" s="315" t="s">
        <v>718</v>
      </c>
      <c r="Q44" s="315" t="s">
        <v>721</v>
      </c>
      <c r="R44" s="315" t="s">
        <v>722</v>
      </c>
      <c r="S44" s="315" t="s">
        <v>723</v>
      </c>
      <c r="T44" s="315" t="s">
        <v>714</v>
      </c>
      <c r="U44" s="315" t="s">
        <v>715</v>
      </c>
      <c r="V44" s="315" t="s">
        <v>716</v>
      </c>
      <c r="W44" s="315" t="s">
        <v>696</v>
      </c>
      <c r="X44" s="315" t="s">
        <v>717</v>
      </c>
      <c r="Y44" s="315" t="s">
        <v>718</v>
      </c>
      <c r="Z44" s="315" t="s">
        <v>721</v>
      </c>
      <c r="AA44" s="315" t="s">
        <v>722</v>
      </c>
      <c r="AB44" s="315" t="s">
        <v>723</v>
      </c>
      <c r="AC44" s="315" t="s">
        <v>714</v>
      </c>
      <c r="AD44" s="315" t="s">
        <v>715</v>
      </c>
      <c r="AE44" s="315" t="s">
        <v>716</v>
      </c>
      <c r="AF44" s="315" t="s">
        <v>696</v>
      </c>
      <c r="AG44" s="315" t="s">
        <v>717</v>
      </c>
      <c r="AH44" s="315" t="s">
        <v>718</v>
      </c>
      <c r="AI44" s="315" t="s">
        <v>721</v>
      </c>
      <c r="AJ44" s="315" t="s">
        <v>722</v>
      </c>
      <c r="AK44" s="315" t="s">
        <v>723</v>
      </c>
      <c r="AL44" s="315" t="s">
        <v>714</v>
      </c>
      <c r="AM44" s="315" t="s">
        <v>715</v>
      </c>
      <c r="AN44" s="315" t="s">
        <v>716</v>
      </c>
      <c r="AO44" s="315" t="s">
        <v>696</v>
      </c>
      <c r="AP44" s="315" t="s">
        <v>717</v>
      </c>
      <c r="AQ44" s="315" t="s">
        <v>718</v>
      </c>
      <c r="AR44" s="315" t="s">
        <v>721</v>
      </c>
      <c r="AS44" s="315" t="s">
        <v>722</v>
      </c>
      <c r="AT44" s="315" t="s">
        <v>723</v>
      </c>
      <c r="AU44" s="315" t="s">
        <v>714</v>
      </c>
      <c r="AV44" s="315" t="s">
        <v>715</v>
      </c>
      <c r="AW44" s="315" t="s">
        <v>716</v>
      </c>
      <c r="AX44" s="315" t="s">
        <v>696</v>
      </c>
      <c r="AY44" s="315" t="s">
        <v>717</v>
      </c>
      <c r="AZ44" s="315" t="s">
        <v>718</v>
      </c>
      <c r="BA44" s="315" t="s">
        <v>721</v>
      </c>
      <c r="BB44" s="315" t="s">
        <v>722</v>
      </c>
      <c r="BC44" s="315" t="s">
        <v>723</v>
      </c>
      <c r="BD44" s="315" t="s">
        <v>714</v>
      </c>
      <c r="BE44" s="315" t="s">
        <v>715</v>
      </c>
      <c r="BF44" s="315" t="s">
        <v>716</v>
      </c>
      <c r="BG44" s="315" t="s">
        <v>696</v>
      </c>
      <c r="BH44" s="315" t="s">
        <v>717</v>
      </c>
      <c r="BI44" s="315" t="s">
        <v>718</v>
      </c>
      <c r="BJ44" s="315" t="s">
        <v>721</v>
      </c>
      <c r="BK44" s="315" t="s">
        <v>722</v>
      </c>
      <c r="BL44" s="315" t="s">
        <v>723</v>
      </c>
      <c r="BM44" s="315" t="s">
        <v>714</v>
      </c>
      <c r="BN44" s="315" t="s">
        <v>715</v>
      </c>
      <c r="BO44" s="315" t="s">
        <v>716</v>
      </c>
      <c r="BP44" s="315" t="s">
        <v>696</v>
      </c>
      <c r="BQ44" s="315" t="s">
        <v>717</v>
      </c>
      <c r="BR44" s="315" t="s">
        <v>718</v>
      </c>
      <c r="BS44" s="315" t="s">
        <v>721</v>
      </c>
      <c r="BT44" s="315" t="s">
        <v>722</v>
      </c>
      <c r="BU44" s="315" t="s">
        <v>723</v>
      </c>
      <c r="BV44" s="315" t="s">
        <v>714</v>
      </c>
      <c r="BW44" s="315" t="s">
        <v>715</v>
      </c>
      <c r="BX44" s="315" t="s">
        <v>716</v>
      </c>
      <c r="BY44" s="315" t="s">
        <v>696</v>
      </c>
      <c r="BZ44" s="315" t="s">
        <v>717</v>
      </c>
      <c r="CA44" s="315" t="s">
        <v>718</v>
      </c>
      <c r="CB44" s="315" t="s">
        <v>721</v>
      </c>
      <c r="CC44" s="315" t="s">
        <v>722</v>
      </c>
      <c r="CD44" s="315" t="s">
        <v>723</v>
      </c>
      <c r="CE44" s="315" t="s">
        <v>714</v>
      </c>
      <c r="CF44" s="315" t="s">
        <v>715</v>
      </c>
      <c r="CG44" s="315" t="s">
        <v>716</v>
      </c>
      <c r="CH44" s="315" t="s">
        <v>696</v>
      </c>
      <c r="CI44" s="315" t="s">
        <v>717</v>
      </c>
      <c r="CJ44" s="315" t="s">
        <v>718</v>
      </c>
      <c r="CK44" s="315" t="s">
        <v>721</v>
      </c>
      <c r="CL44" s="315" t="s">
        <v>722</v>
      </c>
      <c r="CM44" s="336" t="s">
        <v>723</v>
      </c>
    </row>
    <row r="45" spans="1:91">
      <c r="A45" s="421" t="s">
        <v>475</v>
      </c>
      <c r="B45" s="311">
        <v>59</v>
      </c>
      <c r="C45" s="312">
        <v>27</v>
      </c>
      <c r="D45" s="312">
        <v>32</v>
      </c>
      <c r="E45" s="312">
        <v>189</v>
      </c>
      <c r="F45" s="312">
        <v>129</v>
      </c>
      <c r="G45" s="312">
        <v>60</v>
      </c>
      <c r="H45" s="313">
        <v>0.31216931216931215</v>
      </c>
      <c r="I45" s="313">
        <v>0.20930232558139536</v>
      </c>
      <c r="J45" s="313">
        <v>0.53333333333333333</v>
      </c>
      <c r="K45" s="311">
        <v>63</v>
      </c>
      <c r="L45" s="312">
        <v>28</v>
      </c>
      <c r="M45" s="312">
        <v>35</v>
      </c>
      <c r="N45" s="312">
        <v>191</v>
      </c>
      <c r="O45" s="312">
        <v>131</v>
      </c>
      <c r="P45" s="312">
        <v>60</v>
      </c>
      <c r="Q45" s="313">
        <v>0.32984293193717279</v>
      </c>
      <c r="R45" s="313">
        <v>0.21374045801526717</v>
      </c>
      <c r="S45" s="314">
        <v>0.58333333333333337</v>
      </c>
      <c r="T45" s="312">
        <v>66</v>
      </c>
      <c r="U45" s="312">
        <v>27</v>
      </c>
      <c r="V45" s="312">
        <v>39</v>
      </c>
      <c r="W45" s="312">
        <v>194</v>
      </c>
      <c r="X45" s="312">
        <v>132</v>
      </c>
      <c r="Y45" s="312">
        <v>62</v>
      </c>
      <c r="Z45" s="313">
        <v>0.34020618556701032</v>
      </c>
      <c r="AA45" s="313">
        <v>0.20454545454545456</v>
      </c>
      <c r="AB45" s="314">
        <v>0.62903225806451613</v>
      </c>
      <c r="AC45" s="312">
        <v>71</v>
      </c>
      <c r="AD45" s="312">
        <v>32</v>
      </c>
      <c r="AE45" s="312">
        <v>39</v>
      </c>
      <c r="AF45" s="312">
        <v>199</v>
      </c>
      <c r="AG45" s="312">
        <v>133</v>
      </c>
      <c r="AH45" s="312">
        <v>66</v>
      </c>
      <c r="AI45" s="313">
        <v>0.35678391959798994</v>
      </c>
      <c r="AJ45" s="313">
        <v>0.24060150375939848</v>
      </c>
      <c r="AK45" s="314">
        <v>0.59090909090909094</v>
      </c>
      <c r="AL45" s="312">
        <v>63</v>
      </c>
      <c r="AM45" s="312">
        <v>23</v>
      </c>
      <c r="AN45" s="312">
        <v>40</v>
      </c>
      <c r="AO45" s="312">
        <v>204</v>
      </c>
      <c r="AP45" s="312">
        <v>136</v>
      </c>
      <c r="AQ45" s="312">
        <v>68</v>
      </c>
      <c r="AR45" s="313">
        <v>0.30882352941176472</v>
      </c>
      <c r="AS45" s="313">
        <v>0.16911764705882354</v>
      </c>
      <c r="AT45" s="314">
        <v>0.58823529411764708</v>
      </c>
      <c r="AU45" s="312">
        <v>65</v>
      </c>
      <c r="AV45" s="312">
        <v>23</v>
      </c>
      <c r="AW45" s="312">
        <v>42</v>
      </c>
      <c r="AX45" s="312">
        <v>202</v>
      </c>
      <c r="AY45" s="312">
        <v>134</v>
      </c>
      <c r="AZ45" s="312">
        <v>68</v>
      </c>
      <c r="BA45" s="313">
        <v>0.32178217821782179</v>
      </c>
      <c r="BB45" s="313">
        <v>0.17164179104477612</v>
      </c>
      <c r="BC45" s="314">
        <v>0.61764705882352944</v>
      </c>
      <c r="BD45" s="312">
        <v>65</v>
      </c>
      <c r="BE45" s="312">
        <v>24</v>
      </c>
      <c r="BF45" s="312">
        <v>41</v>
      </c>
      <c r="BG45" s="312">
        <v>201</v>
      </c>
      <c r="BH45" s="312">
        <v>135</v>
      </c>
      <c r="BI45" s="312">
        <v>66</v>
      </c>
      <c r="BJ45" s="313">
        <v>0.32338308457711445</v>
      </c>
      <c r="BK45" s="313">
        <v>0.17777777777777778</v>
      </c>
      <c r="BL45" s="314">
        <v>0.62121212121212122</v>
      </c>
      <c r="BM45" s="312">
        <v>65</v>
      </c>
      <c r="BN45" s="312">
        <v>24</v>
      </c>
      <c r="BO45" s="312">
        <v>41</v>
      </c>
      <c r="BP45" s="312">
        <v>197</v>
      </c>
      <c r="BQ45" s="312">
        <v>132</v>
      </c>
      <c r="BR45" s="312">
        <v>65</v>
      </c>
      <c r="BS45" s="313">
        <v>0.32994923857868019</v>
      </c>
      <c r="BT45" s="313">
        <v>0.18181818181818182</v>
      </c>
      <c r="BU45" s="314">
        <v>0.63076923076923075</v>
      </c>
      <c r="BV45" s="312">
        <v>66</v>
      </c>
      <c r="BW45" s="312">
        <v>22</v>
      </c>
      <c r="BX45" s="312">
        <v>44</v>
      </c>
      <c r="BY45" s="312">
        <v>197</v>
      </c>
      <c r="BZ45" s="312">
        <v>133</v>
      </c>
      <c r="CA45" s="312">
        <v>64</v>
      </c>
      <c r="CB45" s="313">
        <v>0.3350253807106599</v>
      </c>
      <c r="CC45" s="313">
        <v>0.16541353383458646</v>
      </c>
      <c r="CD45" s="314">
        <v>0.6875</v>
      </c>
      <c r="CE45" s="311">
        <v>76</v>
      </c>
      <c r="CF45" s="312">
        <v>30</v>
      </c>
      <c r="CG45" s="312">
        <v>46</v>
      </c>
      <c r="CH45" s="312">
        <v>201</v>
      </c>
      <c r="CI45" s="312">
        <v>133</v>
      </c>
      <c r="CJ45" s="312">
        <v>68</v>
      </c>
      <c r="CK45" s="313">
        <v>0.37810945273631841</v>
      </c>
      <c r="CL45" s="313">
        <v>0.22556390977443608</v>
      </c>
      <c r="CM45" s="314">
        <v>0.67647058823529416</v>
      </c>
    </row>
    <row r="46" spans="1:91" ht="16" thickBot="1">
      <c r="A46" s="425" t="s">
        <v>691</v>
      </c>
      <c r="B46" s="426">
        <v>838</v>
      </c>
      <c r="C46" s="427">
        <v>396</v>
      </c>
      <c r="D46" s="427">
        <v>442</v>
      </c>
      <c r="E46" s="427">
        <v>1331</v>
      </c>
      <c r="F46" s="427">
        <v>828</v>
      </c>
      <c r="G46" s="427">
        <v>503</v>
      </c>
      <c r="H46" s="428">
        <v>0.62960180315552217</v>
      </c>
      <c r="I46" s="428">
        <v>0.47826086956521741</v>
      </c>
      <c r="J46" s="428">
        <v>0.87872763419483102</v>
      </c>
      <c r="K46" s="426">
        <v>830</v>
      </c>
      <c r="L46" s="427">
        <v>384</v>
      </c>
      <c r="M46" s="427">
        <v>446</v>
      </c>
      <c r="N46" s="427">
        <v>1345</v>
      </c>
      <c r="O46" s="427">
        <v>842</v>
      </c>
      <c r="P46" s="427">
        <v>503</v>
      </c>
      <c r="Q46" s="428">
        <v>0.61710037174721188</v>
      </c>
      <c r="R46" s="428">
        <v>0.45605700712589076</v>
      </c>
      <c r="S46" s="429">
        <v>0.88667992047713717</v>
      </c>
      <c r="T46" s="427">
        <v>834</v>
      </c>
      <c r="U46" s="427">
        <v>385</v>
      </c>
      <c r="V46" s="427">
        <v>449</v>
      </c>
      <c r="W46" s="427">
        <v>1352</v>
      </c>
      <c r="X46" s="427">
        <v>852</v>
      </c>
      <c r="Y46" s="427">
        <v>500</v>
      </c>
      <c r="Z46" s="428">
        <v>0.61686390532544377</v>
      </c>
      <c r="AA46" s="428">
        <v>0.4518779342723005</v>
      </c>
      <c r="AB46" s="429">
        <v>0.89800000000000002</v>
      </c>
      <c r="AC46" s="427">
        <v>844</v>
      </c>
      <c r="AD46" s="427">
        <v>391</v>
      </c>
      <c r="AE46" s="427">
        <v>453</v>
      </c>
      <c r="AF46" s="427">
        <v>1366</v>
      </c>
      <c r="AG46" s="427">
        <v>861</v>
      </c>
      <c r="AH46" s="427">
        <v>505</v>
      </c>
      <c r="AI46" s="428">
        <v>0.61786237188872617</v>
      </c>
      <c r="AJ46" s="428">
        <v>0.45412311265969801</v>
      </c>
      <c r="AK46" s="429">
        <v>0.89702970297029705</v>
      </c>
      <c r="AL46" s="427">
        <v>836</v>
      </c>
      <c r="AM46" s="427">
        <v>383</v>
      </c>
      <c r="AN46" s="427">
        <v>453</v>
      </c>
      <c r="AO46" s="427">
        <v>1382</v>
      </c>
      <c r="AP46" s="427">
        <v>876</v>
      </c>
      <c r="AQ46" s="427">
        <v>506</v>
      </c>
      <c r="AR46" s="428">
        <v>0.60492040520984081</v>
      </c>
      <c r="AS46" s="428">
        <v>0.43721461187214611</v>
      </c>
      <c r="AT46" s="429">
        <v>0.89525691699604748</v>
      </c>
      <c r="AU46" s="427">
        <v>841</v>
      </c>
      <c r="AV46" s="427">
        <v>387</v>
      </c>
      <c r="AW46" s="427">
        <v>454</v>
      </c>
      <c r="AX46" s="427">
        <v>1399</v>
      </c>
      <c r="AY46" s="427">
        <v>883</v>
      </c>
      <c r="AZ46" s="427">
        <v>516</v>
      </c>
      <c r="BA46" s="428">
        <v>0.60114367405289493</v>
      </c>
      <c r="BB46" s="428">
        <v>0.43827859569648925</v>
      </c>
      <c r="BC46" s="429">
        <v>0.87984496124031009</v>
      </c>
      <c r="BD46" s="427">
        <v>827</v>
      </c>
      <c r="BE46" s="427">
        <v>381</v>
      </c>
      <c r="BF46" s="427">
        <v>446</v>
      </c>
      <c r="BG46" s="427">
        <v>1385</v>
      </c>
      <c r="BH46" s="427">
        <v>870</v>
      </c>
      <c r="BI46" s="427">
        <v>515</v>
      </c>
      <c r="BJ46" s="428">
        <v>0.59711191335740077</v>
      </c>
      <c r="BK46" s="428">
        <v>0.43793103448275861</v>
      </c>
      <c r="BL46" s="429">
        <v>0.86601941747572819</v>
      </c>
      <c r="BM46" s="427">
        <v>814</v>
      </c>
      <c r="BN46" s="427">
        <v>381</v>
      </c>
      <c r="BO46" s="427">
        <v>433</v>
      </c>
      <c r="BP46" s="427">
        <v>1360</v>
      </c>
      <c r="BQ46" s="427">
        <v>860</v>
      </c>
      <c r="BR46" s="427">
        <v>500</v>
      </c>
      <c r="BS46" s="428">
        <v>0.59852941176470587</v>
      </c>
      <c r="BT46" s="428">
        <v>0.44302325581395346</v>
      </c>
      <c r="BU46" s="429">
        <v>0.86599999999999999</v>
      </c>
      <c r="BV46" s="427">
        <v>792</v>
      </c>
      <c r="BW46" s="427">
        <v>370</v>
      </c>
      <c r="BX46" s="427">
        <v>422</v>
      </c>
      <c r="BY46" s="427">
        <v>1349</v>
      </c>
      <c r="BZ46" s="427">
        <v>857</v>
      </c>
      <c r="CA46" s="427">
        <v>492</v>
      </c>
      <c r="CB46" s="428">
        <v>0.58710155670867314</v>
      </c>
      <c r="CC46" s="428">
        <v>0.43173862310385064</v>
      </c>
      <c r="CD46" s="429">
        <v>0.85772357723577231</v>
      </c>
      <c r="CE46" s="426">
        <v>784</v>
      </c>
      <c r="CF46" s="427">
        <v>381</v>
      </c>
      <c r="CG46" s="427">
        <v>403</v>
      </c>
      <c r="CH46" s="427">
        <v>1349</v>
      </c>
      <c r="CI46" s="427">
        <v>855</v>
      </c>
      <c r="CJ46" s="427">
        <v>494</v>
      </c>
      <c r="CK46" s="428">
        <v>0.58117123795404002</v>
      </c>
      <c r="CL46" s="428">
        <v>0.4456140350877193</v>
      </c>
      <c r="CM46" s="429">
        <v>0.81578947368421051</v>
      </c>
    </row>
    <row r="47" spans="1:91">
      <c r="A47" s="319" t="s">
        <v>986</v>
      </c>
    </row>
    <row r="48" spans="1:91" ht="16" thickBot="1"/>
    <row r="49" spans="1:91" ht="16" thickBot="1">
      <c r="B49" s="793" t="s">
        <v>478</v>
      </c>
      <c r="C49" s="794"/>
      <c r="D49" s="794"/>
      <c r="E49" s="794"/>
      <c r="F49" s="794"/>
      <c r="G49" s="795"/>
      <c r="H49" s="793" t="s">
        <v>479</v>
      </c>
      <c r="I49" s="794"/>
      <c r="J49" s="794"/>
      <c r="K49" s="794"/>
      <c r="L49" s="794"/>
      <c r="M49" s="795"/>
      <c r="N49" s="796" t="s">
        <v>480</v>
      </c>
      <c r="O49" s="794"/>
      <c r="P49" s="794"/>
      <c r="Q49" s="794"/>
      <c r="R49" s="794"/>
      <c r="S49" s="795"/>
      <c r="T49" s="796" t="s">
        <v>483</v>
      </c>
      <c r="U49" s="794"/>
      <c r="V49" s="794"/>
      <c r="W49" s="794"/>
      <c r="X49" s="794"/>
      <c r="Y49" s="795"/>
      <c r="Z49" s="796" t="s">
        <v>484</v>
      </c>
      <c r="AA49" s="794"/>
      <c r="AB49" s="794"/>
      <c r="AC49" s="794"/>
      <c r="AD49" s="794"/>
      <c r="AE49" s="795"/>
    </row>
    <row r="50" spans="1:91" ht="24">
      <c r="A50" s="3" t="s">
        <v>732</v>
      </c>
      <c r="B50" s="315" t="s">
        <v>725</v>
      </c>
      <c r="C50" s="315" t="s">
        <v>726</v>
      </c>
      <c r="D50" s="315" t="s">
        <v>727</v>
      </c>
      <c r="E50" s="315" t="s">
        <v>728</v>
      </c>
      <c r="F50" s="315" t="s">
        <v>729</v>
      </c>
      <c r="G50" s="315" t="s">
        <v>730</v>
      </c>
      <c r="H50" s="315" t="s">
        <v>725</v>
      </c>
      <c r="I50" s="315" t="s">
        <v>726</v>
      </c>
      <c r="J50" s="315" t="s">
        <v>727</v>
      </c>
      <c r="K50" s="315" t="s">
        <v>728</v>
      </c>
      <c r="L50" s="315" t="s">
        <v>729</v>
      </c>
      <c r="M50" s="315" t="s">
        <v>730</v>
      </c>
      <c r="N50" s="315" t="s">
        <v>725</v>
      </c>
      <c r="O50" s="315" t="s">
        <v>726</v>
      </c>
      <c r="P50" s="315" t="s">
        <v>727</v>
      </c>
      <c r="Q50" s="315" t="s">
        <v>728</v>
      </c>
      <c r="R50" s="315" t="s">
        <v>729</v>
      </c>
      <c r="S50" s="315" t="s">
        <v>730</v>
      </c>
      <c r="T50" s="315" t="s">
        <v>725</v>
      </c>
      <c r="U50" s="315" t="s">
        <v>726</v>
      </c>
      <c r="V50" s="315" t="s">
        <v>727</v>
      </c>
      <c r="W50" s="315" t="s">
        <v>728</v>
      </c>
      <c r="X50" s="315" t="s">
        <v>729</v>
      </c>
      <c r="Y50" s="315" t="s">
        <v>730</v>
      </c>
      <c r="Z50" s="315" t="s">
        <v>725</v>
      </c>
      <c r="AA50" s="315" t="s">
        <v>726</v>
      </c>
      <c r="AB50" s="315" t="s">
        <v>727</v>
      </c>
      <c r="AC50" s="315" t="s">
        <v>728</v>
      </c>
      <c r="AD50" s="315" t="s">
        <v>729</v>
      </c>
      <c r="AE50" s="336" t="s">
        <v>730</v>
      </c>
    </row>
    <row r="51" spans="1:91">
      <c r="A51" s="421" t="s">
        <v>475</v>
      </c>
      <c r="B51" s="311">
        <v>466</v>
      </c>
      <c r="C51" s="312">
        <v>348</v>
      </c>
      <c r="D51" s="312">
        <v>118</v>
      </c>
      <c r="E51" s="312">
        <v>1587</v>
      </c>
      <c r="F51" s="312">
        <v>1120</v>
      </c>
      <c r="G51" s="312">
        <v>467</v>
      </c>
      <c r="H51" s="311">
        <v>454</v>
      </c>
      <c r="I51" s="312">
        <v>341</v>
      </c>
      <c r="J51" s="312">
        <v>113</v>
      </c>
      <c r="K51" s="312">
        <v>1552</v>
      </c>
      <c r="L51" s="312">
        <v>1105</v>
      </c>
      <c r="M51" s="348">
        <v>447</v>
      </c>
      <c r="N51" s="312">
        <v>451</v>
      </c>
      <c r="O51" s="312">
        <v>333</v>
      </c>
      <c r="P51" s="312">
        <v>118</v>
      </c>
      <c r="Q51" s="312">
        <v>1531</v>
      </c>
      <c r="R51" s="312">
        <v>1087</v>
      </c>
      <c r="S51" s="348">
        <v>444</v>
      </c>
      <c r="T51" s="312">
        <v>438</v>
      </c>
      <c r="U51" s="312">
        <v>325</v>
      </c>
      <c r="V51" s="312">
        <v>113</v>
      </c>
      <c r="W51" s="312">
        <v>1507</v>
      </c>
      <c r="X51" s="312">
        <v>1057</v>
      </c>
      <c r="Y51" s="348">
        <v>450</v>
      </c>
      <c r="Z51" s="312">
        <v>416</v>
      </c>
      <c r="AA51" s="312">
        <v>308</v>
      </c>
      <c r="AB51" s="312">
        <v>108</v>
      </c>
      <c r="AC51" s="312">
        <v>1469</v>
      </c>
      <c r="AD51" s="312">
        <v>1016</v>
      </c>
      <c r="AE51" s="348">
        <v>453</v>
      </c>
    </row>
    <row r="52" spans="1:91" ht="16" thickBot="1">
      <c r="A52" s="425" t="s">
        <v>691</v>
      </c>
      <c r="B52" s="426">
        <v>1623</v>
      </c>
      <c r="C52" s="427">
        <v>1207</v>
      </c>
      <c r="D52" s="427">
        <v>416</v>
      </c>
      <c r="E52" s="427">
        <v>9038</v>
      </c>
      <c r="F52" s="427">
        <v>5950</v>
      </c>
      <c r="G52" s="427">
        <v>3088</v>
      </c>
      <c r="H52" s="426">
        <v>1557</v>
      </c>
      <c r="I52" s="427">
        <v>1162</v>
      </c>
      <c r="J52" s="427">
        <v>395</v>
      </c>
      <c r="K52" s="427">
        <v>8818</v>
      </c>
      <c r="L52" s="427">
        <v>5807</v>
      </c>
      <c r="M52" s="430">
        <v>3011</v>
      </c>
      <c r="N52" s="427">
        <v>1504</v>
      </c>
      <c r="O52" s="427">
        <v>1112</v>
      </c>
      <c r="P52" s="427">
        <v>392</v>
      </c>
      <c r="Q52" s="427">
        <v>8705</v>
      </c>
      <c r="R52" s="427">
        <v>5749</v>
      </c>
      <c r="S52" s="430">
        <v>2956</v>
      </c>
      <c r="T52" s="427">
        <v>1444</v>
      </c>
      <c r="U52" s="427">
        <v>1073</v>
      </c>
      <c r="V52" s="427">
        <v>371</v>
      </c>
      <c r="W52" s="427">
        <v>8647</v>
      </c>
      <c r="X52" s="427">
        <v>5737</v>
      </c>
      <c r="Y52" s="430">
        <v>2910</v>
      </c>
      <c r="Z52" s="427">
        <v>1334</v>
      </c>
      <c r="AA52" s="427">
        <v>1000</v>
      </c>
      <c r="AB52" s="427">
        <v>334</v>
      </c>
      <c r="AC52" s="427">
        <v>8256</v>
      </c>
      <c r="AD52" s="427">
        <v>5458</v>
      </c>
      <c r="AE52" s="430">
        <v>2798</v>
      </c>
    </row>
    <row r="53" spans="1:91">
      <c r="A53" s="319" t="s">
        <v>987</v>
      </c>
    </row>
    <row r="55" spans="1:91" ht="16" thickBot="1"/>
    <row r="56" spans="1:91" ht="16" thickBot="1">
      <c r="B56" s="793" t="s">
        <v>478</v>
      </c>
      <c r="C56" s="794"/>
      <c r="D56" s="794"/>
      <c r="E56" s="794"/>
      <c r="F56" s="794"/>
      <c r="G56" s="794"/>
      <c r="H56" s="794"/>
      <c r="I56" s="794"/>
      <c r="J56" s="795"/>
      <c r="K56" s="793" t="s">
        <v>479</v>
      </c>
      <c r="L56" s="794"/>
      <c r="M56" s="794"/>
      <c r="N56" s="794"/>
      <c r="O56" s="794"/>
      <c r="P56" s="794"/>
      <c r="Q56" s="794"/>
      <c r="R56" s="794"/>
      <c r="S56" s="794"/>
      <c r="T56" s="793" t="s">
        <v>480</v>
      </c>
      <c r="U56" s="794"/>
      <c r="V56" s="794"/>
      <c r="W56" s="794"/>
      <c r="X56" s="794"/>
      <c r="Y56" s="794"/>
      <c r="Z56" s="794"/>
      <c r="AA56" s="794"/>
      <c r="AB56" s="795"/>
      <c r="AC56" s="796" t="s">
        <v>483</v>
      </c>
      <c r="AD56" s="794"/>
      <c r="AE56" s="794"/>
      <c r="AF56" s="794"/>
      <c r="AG56" s="794"/>
      <c r="AH56" s="794"/>
      <c r="AI56" s="794"/>
      <c r="AJ56" s="794"/>
      <c r="AK56" s="795"/>
      <c r="AL56" s="796" t="s">
        <v>484</v>
      </c>
      <c r="AM56" s="794"/>
      <c r="AN56" s="794"/>
      <c r="AO56" s="794"/>
      <c r="AP56" s="794"/>
      <c r="AQ56" s="794"/>
      <c r="AR56" s="794"/>
      <c r="AS56" s="794"/>
      <c r="AT56" s="795"/>
      <c r="AU56" s="796" t="s">
        <v>485</v>
      </c>
      <c r="AV56" s="794"/>
      <c r="AW56" s="794"/>
      <c r="AX56" s="794"/>
      <c r="AY56" s="794"/>
      <c r="AZ56" s="794"/>
      <c r="BA56" s="794"/>
      <c r="BB56" s="794"/>
      <c r="BC56" s="795"/>
      <c r="BD56" s="796" t="s">
        <v>486</v>
      </c>
      <c r="BE56" s="794"/>
      <c r="BF56" s="794"/>
      <c r="BG56" s="794"/>
      <c r="BH56" s="794"/>
      <c r="BI56" s="794"/>
      <c r="BJ56" s="794"/>
      <c r="BK56" s="794"/>
      <c r="BL56" s="795"/>
      <c r="BM56" s="796" t="s">
        <v>505</v>
      </c>
      <c r="BN56" s="794"/>
      <c r="BO56" s="794"/>
      <c r="BP56" s="794"/>
      <c r="BQ56" s="794"/>
      <c r="BR56" s="794"/>
      <c r="BS56" s="794"/>
      <c r="BT56" s="794"/>
      <c r="BU56" s="795"/>
      <c r="BV56" s="796" t="s">
        <v>587</v>
      </c>
      <c r="BW56" s="794"/>
      <c r="BX56" s="794"/>
      <c r="BY56" s="794"/>
      <c r="BZ56" s="794"/>
      <c r="CA56" s="794"/>
      <c r="CB56" s="794"/>
      <c r="CC56" s="794"/>
      <c r="CD56" s="795"/>
      <c r="CE56" s="796" t="s">
        <v>588</v>
      </c>
      <c r="CF56" s="794"/>
      <c r="CG56" s="794"/>
      <c r="CH56" s="794"/>
      <c r="CI56" s="794"/>
      <c r="CJ56" s="794"/>
      <c r="CK56" s="794"/>
      <c r="CL56" s="794"/>
      <c r="CM56" s="795"/>
    </row>
    <row r="57" spans="1:91" ht="24">
      <c r="A57" s="3" t="s">
        <v>734</v>
      </c>
      <c r="B57" s="431" t="s">
        <v>735</v>
      </c>
      <c r="C57" s="431" t="s">
        <v>736</v>
      </c>
      <c r="D57" s="431" t="s">
        <v>737</v>
      </c>
      <c r="E57" s="431" t="s">
        <v>696</v>
      </c>
      <c r="F57" s="431" t="s">
        <v>697</v>
      </c>
      <c r="G57" s="431" t="s">
        <v>698</v>
      </c>
      <c r="H57" s="432" t="s">
        <v>738</v>
      </c>
      <c r="I57" s="432" t="s">
        <v>739</v>
      </c>
      <c r="J57" s="432" t="s">
        <v>740</v>
      </c>
      <c r="K57" s="431" t="s">
        <v>735</v>
      </c>
      <c r="L57" s="431" t="s">
        <v>736</v>
      </c>
      <c r="M57" s="431" t="s">
        <v>737</v>
      </c>
      <c r="N57" s="431" t="s">
        <v>696</v>
      </c>
      <c r="O57" s="431" t="s">
        <v>697</v>
      </c>
      <c r="P57" s="431" t="s">
        <v>698</v>
      </c>
      <c r="Q57" s="432" t="s">
        <v>738</v>
      </c>
      <c r="R57" s="432" t="s">
        <v>739</v>
      </c>
      <c r="S57" s="432" t="s">
        <v>740</v>
      </c>
      <c r="T57" s="431" t="s">
        <v>735</v>
      </c>
      <c r="U57" s="431" t="s">
        <v>736</v>
      </c>
      <c r="V57" s="431" t="s">
        <v>737</v>
      </c>
      <c r="W57" s="431" t="s">
        <v>696</v>
      </c>
      <c r="X57" s="431" t="s">
        <v>697</v>
      </c>
      <c r="Y57" s="431" t="s">
        <v>698</v>
      </c>
      <c r="Z57" s="432" t="s">
        <v>738</v>
      </c>
      <c r="AA57" s="432" t="s">
        <v>739</v>
      </c>
      <c r="AB57" s="432" t="s">
        <v>740</v>
      </c>
      <c r="AC57" s="431" t="s">
        <v>735</v>
      </c>
      <c r="AD57" s="431" t="s">
        <v>736</v>
      </c>
      <c r="AE57" s="431" t="s">
        <v>737</v>
      </c>
      <c r="AF57" s="431" t="s">
        <v>696</v>
      </c>
      <c r="AG57" s="431" t="s">
        <v>697</v>
      </c>
      <c r="AH57" s="431" t="s">
        <v>698</v>
      </c>
      <c r="AI57" s="432" t="s">
        <v>738</v>
      </c>
      <c r="AJ57" s="432" t="s">
        <v>739</v>
      </c>
      <c r="AK57" s="432" t="s">
        <v>740</v>
      </c>
      <c r="AL57" s="431" t="s">
        <v>735</v>
      </c>
      <c r="AM57" s="431" t="s">
        <v>736</v>
      </c>
      <c r="AN57" s="431" t="s">
        <v>737</v>
      </c>
      <c r="AO57" s="431" t="s">
        <v>696</v>
      </c>
      <c r="AP57" s="431" t="s">
        <v>697</v>
      </c>
      <c r="AQ57" s="431" t="s">
        <v>698</v>
      </c>
      <c r="AR57" s="432" t="s">
        <v>738</v>
      </c>
      <c r="AS57" s="432" t="s">
        <v>739</v>
      </c>
      <c r="AT57" s="432" t="s">
        <v>740</v>
      </c>
      <c r="AU57" s="431" t="s">
        <v>735</v>
      </c>
      <c r="AV57" s="431" t="s">
        <v>736</v>
      </c>
      <c r="AW57" s="431" t="s">
        <v>737</v>
      </c>
      <c r="AX57" s="431" t="s">
        <v>696</v>
      </c>
      <c r="AY57" s="431" t="s">
        <v>697</v>
      </c>
      <c r="AZ57" s="431" t="s">
        <v>698</v>
      </c>
      <c r="BA57" s="432" t="s">
        <v>738</v>
      </c>
      <c r="BB57" s="432" t="s">
        <v>739</v>
      </c>
      <c r="BC57" s="432" t="s">
        <v>740</v>
      </c>
      <c r="BD57" s="431" t="s">
        <v>735</v>
      </c>
      <c r="BE57" s="431" t="s">
        <v>736</v>
      </c>
      <c r="BF57" s="431" t="s">
        <v>737</v>
      </c>
      <c r="BG57" s="431" t="s">
        <v>696</v>
      </c>
      <c r="BH57" s="431" t="s">
        <v>697</v>
      </c>
      <c r="BI57" s="431" t="s">
        <v>698</v>
      </c>
      <c r="BJ57" s="432" t="s">
        <v>738</v>
      </c>
      <c r="BK57" s="432" t="s">
        <v>739</v>
      </c>
      <c r="BL57" s="432" t="s">
        <v>740</v>
      </c>
      <c r="BM57" s="431" t="s">
        <v>735</v>
      </c>
      <c r="BN57" s="431" t="s">
        <v>736</v>
      </c>
      <c r="BO57" s="431" t="s">
        <v>737</v>
      </c>
      <c r="BP57" s="431" t="s">
        <v>696</v>
      </c>
      <c r="BQ57" s="431" t="s">
        <v>697</v>
      </c>
      <c r="BR57" s="431" t="s">
        <v>698</v>
      </c>
      <c r="BS57" s="432" t="s">
        <v>738</v>
      </c>
      <c r="BT57" s="432" t="s">
        <v>739</v>
      </c>
      <c r="BU57" s="432" t="s">
        <v>740</v>
      </c>
      <c r="BV57" s="431" t="s">
        <v>735</v>
      </c>
      <c r="BW57" s="431" t="s">
        <v>736</v>
      </c>
      <c r="BX57" s="431" t="s">
        <v>737</v>
      </c>
      <c r="BY57" s="431" t="s">
        <v>696</v>
      </c>
      <c r="BZ57" s="431" t="s">
        <v>697</v>
      </c>
      <c r="CA57" s="431" t="s">
        <v>698</v>
      </c>
      <c r="CB57" s="432" t="s">
        <v>738</v>
      </c>
      <c r="CC57" s="432" t="s">
        <v>739</v>
      </c>
      <c r="CD57" s="432" t="s">
        <v>740</v>
      </c>
      <c r="CE57" s="431" t="s">
        <v>735</v>
      </c>
      <c r="CF57" s="431" t="s">
        <v>736</v>
      </c>
      <c r="CG57" s="431" t="s">
        <v>737</v>
      </c>
      <c r="CH57" s="431" t="s">
        <v>696</v>
      </c>
      <c r="CI57" s="431" t="s">
        <v>697</v>
      </c>
      <c r="CJ57" s="431" t="s">
        <v>698</v>
      </c>
      <c r="CK57" s="432" t="s">
        <v>738</v>
      </c>
      <c r="CL57" s="432" t="s">
        <v>739</v>
      </c>
      <c r="CM57" s="433" t="s">
        <v>740</v>
      </c>
    </row>
    <row r="58" spans="1:91">
      <c r="A58" s="421" t="s">
        <v>475</v>
      </c>
      <c r="B58" s="311">
        <v>186</v>
      </c>
      <c r="C58" s="312">
        <v>127</v>
      </c>
      <c r="D58" s="312">
        <v>59</v>
      </c>
      <c r="E58" s="312">
        <v>195</v>
      </c>
      <c r="F58" s="312">
        <v>134</v>
      </c>
      <c r="G58" s="312">
        <v>61</v>
      </c>
      <c r="H58" s="313">
        <v>95.38</v>
      </c>
      <c r="I58" s="313">
        <v>94.78</v>
      </c>
      <c r="J58" s="314">
        <v>96.72</v>
      </c>
      <c r="K58" s="311">
        <v>187</v>
      </c>
      <c r="L58" s="312">
        <v>128</v>
      </c>
      <c r="M58" s="312">
        <v>59</v>
      </c>
      <c r="N58" s="312">
        <v>197</v>
      </c>
      <c r="O58" s="312">
        <v>136</v>
      </c>
      <c r="P58" s="312">
        <v>61</v>
      </c>
      <c r="Q58" s="313">
        <v>94.92</v>
      </c>
      <c r="R58" s="313">
        <v>94.12</v>
      </c>
      <c r="S58" s="313">
        <v>96.72</v>
      </c>
      <c r="T58" s="311">
        <v>189</v>
      </c>
      <c r="U58" s="312">
        <v>128</v>
      </c>
      <c r="V58" s="312">
        <v>61</v>
      </c>
      <c r="W58" s="312">
        <v>201</v>
      </c>
      <c r="X58" s="312">
        <v>138</v>
      </c>
      <c r="Y58" s="312">
        <v>63</v>
      </c>
      <c r="Z58" s="313">
        <v>94.03</v>
      </c>
      <c r="AA58" s="313">
        <v>92.75</v>
      </c>
      <c r="AB58" s="314">
        <v>96.83</v>
      </c>
      <c r="AC58" s="312">
        <v>192</v>
      </c>
      <c r="AD58" s="312">
        <v>129</v>
      </c>
      <c r="AE58" s="312">
        <v>63</v>
      </c>
      <c r="AF58" s="312">
        <v>208</v>
      </c>
      <c r="AG58" s="312">
        <v>141</v>
      </c>
      <c r="AH58" s="312">
        <v>67</v>
      </c>
      <c r="AI58" s="313">
        <v>92.31</v>
      </c>
      <c r="AJ58" s="313">
        <v>91.49</v>
      </c>
      <c r="AK58" s="314">
        <v>94.03</v>
      </c>
      <c r="AL58" s="312">
        <v>194</v>
      </c>
      <c r="AM58" s="312">
        <v>129</v>
      </c>
      <c r="AN58" s="312">
        <v>65</v>
      </c>
      <c r="AO58" s="312">
        <v>212</v>
      </c>
      <c r="AP58" s="312">
        <v>144</v>
      </c>
      <c r="AQ58" s="312">
        <v>68</v>
      </c>
      <c r="AR58" s="313">
        <v>91.51</v>
      </c>
      <c r="AS58" s="313">
        <v>89.58</v>
      </c>
      <c r="AT58" s="314">
        <v>95.59</v>
      </c>
      <c r="AU58" s="312">
        <v>192</v>
      </c>
      <c r="AV58" s="312">
        <v>128</v>
      </c>
      <c r="AW58" s="312">
        <v>64</v>
      </c>
      <c r="AX58" s="312">
        <v>213</v>
      </c>
      <c r="AY58" s="312">
        <v>143</v>
      </c>
      <c r="AZ58" s="312">
        <v>70</v>
      </c>
      <c r="BA58" s="313">
        <v>90.14</v>
      </c>
      <c r="BB58" s="313">
        <v>89.51</v>
      </c>
      <c r="BC58" s="314">
        <v>91.43</v>
      </c>
      <c r="BD58" s="312">
        <v>188</v>
      </c>
      <c r="BE58" s="312">
        <v>126</v>
      </c>
      <c r="BF58" s="312">
        <v>62</v>
      </c>
      <c r="BG58" s="312">
        <v>223</v>
      </c>
      <c r="BH58" s="312">
        <v>147</v>
      </c>
      <c r="BI58" s="312">
        <v>76</v>
      </c>
      <c r="BJ58" s="313">
        <v>84.3</v>
      </c>
      <c r="BK58" s="313">
        <v>85.71</v>
      </c>
      <c r="BL58" s="314">
        <v>81.58</v>
      </c>
      <c r="BM58" s="312">
        <v>184</v>
      </c>
      <c r="BN58" s="312">
        <v>124</v>
      </c>
      <c r="BO58" s="312">
        <v>60</v>
      </c>
      <c r="BP58" s="312">
        <v>217</v>
      </c>
      <c r="BQ58" s="312">
        <v>142</v>
      </c>
      <c r="BR58" s="312">
        <v>75</v>
      </c>
      <c r="BS58" s="313">
        <v>84.79</v>
      </c>
      <c r="BT58" s="313">
        <v>87.32</v>
      </c>
      <c r="BU58" s="314">
        <v>80</v>
      </c>
      <c r="BV58" s="312">
        <v>187</v>
      </c>
      <c r="BW58" s="312">
        <v>127</v>
      </c>
      <c r="BX58" s="312">
        <v>60</v>
      </c>
      <c r="BY58" s="312">
        <v>215</v>
      </c>
      <c r="BZ58" s="312">
        <v>143</v>
      </c>
      <c r="CA58" s="312">
        <v>72</v>
      </c>
      <c r="CB58" s="313">
        <v>86.98</v>
      </c>
      <c r="CC58" s="313">
        <v>88.81</v>
      </c>
      <c r="CD58" s="314">
        <v>83.33</v>
      </c>
      <c r="CE58" s="312">
        <v>180</v>
      </c>
      <c r="CF58" s="312">
        <v>123</v>
      </c>
      <c r="CG58" s="312">
        <v>57</v>
      </c>
      <c r="CH58" s="312">
        <v>218</v>
      </c>
      <c r="CI58" s="312">
        <v>144</v>
      </c>
      <c r="CJ58" s="312">
        <v>74</v>
      </c>
      <c r="CK58" s="313">
        <v>82.57</v>
      </c>
      <c r="CL58" s="313">
        <v>85.42</v>
      </c>
      <c r="CM58" s="314">
        <v>77.03</v>
      </c>
    </row>
    <row r="59" spans="1:91" ht="16" thickBot="1">
      <c r="A59" s="425" t="s">
        <v>691</v>
      </c>
      <c r="B59" s="426">
        <v>1192</v>
      </c>
      <c r="C59" s="427">
        <v>752</v>
      </c>
      <c r="D59" s="427">
        <v>440</v>
      </c>
      <c r="E59" s="427">
        <v>1857</v>
      </c>
      <c r="F59" s="427">
        <v>1174</v>
      </c>
      <c r="G59" s="427">
        <v>683</v>
      </c>
      <c r="H59" s="428">
        <v>67.964705882352931</v>
      </c>
      <c r="I59" s="428">
        <v>66.757058823529405</v>
      </c>
      <c r="J59" s="429">
        <v>70.580000000000013</v>
      </c>
      <c r="K59" s="426">
        <v>1200</v>
      </c>
      <c r="L59" s="427">
        <v>758</v>
      </c>
      <c r="M59" s="427">
        <v>442</v>
      </c>
      <c r="N59" s="427">
        <v>1870</v>
      </c>
      <c r="O59" s="427">
        <v>1185</v>
      </c>
      <c r="P59" s="427">
        <v>685</v>
      </c>
      <c r="Q59" s="428">
        <v>67.750588235294117</v>
      </c>
      <c r="R59" s="428">
        <v>66.577058823529413</v>
      </c>
      <c r="S59" s="428">
        <v>70.992941176470595</v>
      </c>
      <c r="T59" s="426">
        <v>1211</v>
      </c>
      <c r="U59" s="427">
        <v>772</v>
      </c>
      <c r="V59" s="427">
        <v>439</v>
      </c>
      <c r="W59" s="427">
        <v>1857</v>
      </c>
      <c r="X59" s="427">
        <v>1182</v>
      </c>
      <c r="Y59" s="427">
        <v>675</v>
      </c>
      <c r="Z59" s="428">
        <v>67.751764705882351</v>
      </c>
      <c r="AA59" s="428">
        <v>67.828823529411764</v>
      </c>
      <c r="AB59" s="429">
        <v>68.594117647058823</v>
      </c>
      <c r="AC59" s="427">
        <v>1229</v>
      </c>
      <c r="AD59" s="427">
        <v>789</v>
      </c>
      <c r="AE59" s="427">
        <v>440</v>
      </c>
      <c r="AF59" s="427">
        <v>1828</v>
      </c>
      <c r="AG59" s="427">
        <v>1179</v>
      </c>
      <c r="AH59" s="427">
        <v>649</v>
      </c>
      <c r="AI59" s="428">
        <v>68.5564705882353</v>
      </c>
      <c r="AJ59" s="428">
        <v>68.143529411764703</v>
      </c>
      <c r="AK59" s="429">
        <v>70.54117647058824</v>
      </c>
      <c r="AL59" s="427">
        <v>1219</v>
      </c>
      <c r="AM59" s="427">
        <v>783</v>
      </c>
      <c r="AN59" s="427">
        <v>436</v>
      </c>
      <c r="AO59" s="427">
        <v>1870</v>
      </c>
      <c r="AP59" s="427">
        <v>1206</v>
      </c>
      <c r="AQ59" s="427">
        <v>664</v>
      </c>
      <c r="AR59" s="428">
        <v>66.715294117647062</v>
      </c>
      <c r="AS59" s="428">
        <v>66.667647058823519</v>
      </c>
      <c r="AT59" s="429">
        <v>68.459999999999994</v>
      </c>
      <c r="AU59" s="427">
        <v>1219</v>
      </c>
      <c r="AV59" s="427">
        <v>786</v>
      </c>
      <c r="AW59" s="427">
        <v>433</v>
      </c>
      <c r="AX59" s="427">
        <v>1991</v>
      </c>
      <c r="AY59" s="427">
        <v>1284</v>
      </c>
      <c r="AZ59" s="427">
        <v>707</v>
      </c>
      <c r="BA59" s="428">
        <v>63.117647058823529</v>
      </c>
      <c r="BB59" s="428">
        <v>63.15176470588235</v>
      </c>
      <c r="BC59" s="429">
        <v>64.409411764705865</v>
      </c>
      <c r="BD59" s="427">
        <v>1194</v>
      </c>
      <c r="BE59" s="427">
        <v>769</v>
      </c>
      <c r="BF59" s="427">
        <v>425</v>
      </c>
      <c r="BG59" s="427">
        <v>1940</v>
      </c>
      <c r="BH59" s="427">
        <v>1248</v>
      </c>
      <c r="BI59" s="427">
        <v>692</v>
      </c>
      <c r="BJ59" s="428">
        <v>62.894705882352945</v>
      </c>
      <c r="BK59" s="428">
        <v>62.907058823529404</v>
      </c>
      <c r="BL59" s="429">
        <v>65.108235294117648</v>
      </c>
      <c r="BM59" s="427">
        <v>1203</v>
      </c>
      <c r="BN59" s="427">
        <v>775</v>
      </c>
      <c r="BO59" s="427">
        <v>428</v>
      </c>
      <c r="BP59" s="427">
        <v>1857</v>
      </c>
      <c r="BQ59" s="427">
        <v>1200</v>
      </c>
      <c r="BR59" s="427">
        <v>657</v>
      </c>
      <c r="BS59" s="428">
        <v>65.26588235294119</v>
      </c>
      <c r="BT59" s="428">
        <v>64.798235294117646</v>
      </c>
      <c r="BU59" s="429">
        <v>67.461176470588228</v>
      </c>
      <c r="BV59" s="427">
        <v>1219</v>
      </c>
      <c r="BW59" s="427">
        <v>790</v>
      </c>
      <c r="BX59" s="427">
        <v>429</v>
      </c>
      <c r="BY59" s="427">
        <v>1844</v>
      </c>
      <c r="BZ59" s="427">
        <v>1182</v>
      </c>
      <c r="CA59" s="427">
        <v>662</v>
      </c>
      <c r="CB59" s="428">
        <v>67.12705882352941</v>
      </c>
      <c r="CC59" s="428">
        <v>66.919999999999987</v>
      </c>
      <c r="CD59" s="429">
        <v>68.143529411764703</v>
      </c>
      <c r="CE59" s="427">
        <v>1146</v>
      </c>
      <c r="CF59" s="427">
        <v>743</v>
      </c>
      <c r="CG59" s="427">
        <v>403</v>
      </c>
      <c r="CH59" s="427">
        <v>1843</v>
      </c>
      <c r="CI59" s="427">
        <v>1173</v>
      </c>
      <c r="CJ59" s="427">
        <v>670</v>
      </c>
      <c r="CK59" s="428">
        <v>62.542352941176475</v>
      </c>
      <c r="CL59" s="428">
        <v>62.266470588235293</v>
      </c>
      <c r="CM59" s="429">
        <v>63.57411764705882</v>
      </c>
    </row>
    <row r="60" spans="1:91">
      <c r="A60" s="319" t="s">
        <v>986</v>
      </c>
    </row>
    <row r="62" spans="1:91" ht="16" thickBot="1"/>
    <row r="63" spans="1:91" ht="16" thickBot="1">
      <c r="B63" s="793" t="s">
        <v>478</v>
      </c>
      <c r="C63" s="794"/>
      <c r="D63" s="794"/>
      <c r="E63" s="794"/>
      <c r="F63" s="794"/>
      <c r="G63" s="794"/>
      <c r="H63" s="794"/>
      <c r="I63" s="794"/>
      <c r="J63" s="795"/>
      <c r="K63" s="793" t="s">
        <v>479</v>
      </c>
      <c r="L63" s="794"/>
      <c r="M63" s="794"/>
      <c r="N63" s="794"/>
      <c r="O63" s="794"/>
      <c r="P63" s="794"/>
      <c r="Q63" s="794"/>
      <c r="R63" s="794"/>
      <c r="S63" s="794"/>
      <c r="T63" s="793" t="s">
        <v>480</v>
      </c>
      <c r="U63" s="794"/>
      <c r="V63" s="794"/>
      <c r="W63" s="794"/>
      <c r="X63" s="794"/>
      <c r="Y63" s="794"/>
      <c r="Z63" s="794"/>
      <c r="AA63" s="794"/>
      <c r="AB63" s="795"/>
      <c r="AC63" s="796" t="s">
        <v>483</v>
      </c>
      <c r="AD63" s="794"/>
      <c r="AE63" s="794"/>
      <c r="AF63" s="794"/>
      <c r="AG63" s="794"/>
      <c r="AH63" s="794"/>
      <c r="AI63" s="794"/>
      <c r="AJ63" s="794"/>
      <c r="AK63" s="795"/>
      <c r="AL63" s="796" t="s">
        <v>484</v>
      </c>
      <c r="AM63" s="794"/>
      <c r="AN63" s="794"/>
      <c r="AO63" s="794"/>
      <c r="AP63" s="794"/>
      <c r="AQ63" s="794"/>
      <c r="AR63" s="794"/>
      <c r="AS63" s="794"/>
      <c r="AT63" s="795"/>
      <c r="AU63" s="796" t="s">
        <v>485</v>
      </c>
      <c r="AV63" s="794"/>
      <c r="AW63" s="794"/>
      <c r="AX63" s="794"/>
      <c r="AY63" s="794"/>
      <c r="AZ63" s="794"/>
      <c r="BA63" s="794"/>
      <c r="BB63" s="794"/>
      <c r="BC63" s="795"/>
      <c r="BD63" s="796" t="s">
        <v>486</v>
      </c>
      <c r="BE63" s="794"/>
      <c r="BF63" s="794"/>
      <c r="BG63" s="794"/>
      <c r="BH63" s="794"/>
      <c r="BI63" s="794"/>
      <c r="BJ63" s="794"/>
      <c r="BK63" s="794"/>
      <c r="BL63" s="795"/>
      <c r="BM63" s="796" t="s">
        <v>505</v>
      </c>
      <c r="BN63" s="794"/>
      <c r="BO63" s="794"/>
      <c r="BP63" s="794"/>
      <c r="BQ63" s="794"/>
      <c r="BR63" s="794"/>
      <c r="BS63" s="794"/>
      <c r="BT63" s="794"/>
      <c r="BU63" s="795"/>
      <c r="BV63" s="796" t="s">
        <v>587</v>
      </c>
      <c r="BW63" s="794"/>
      <c r="BX63" s="794"/>
      <c r="BY63" s="794"/>
      <c r="BZ63" s="794"/>
      <c r="CA63" s="794"/>
      <c r="CB63" s="794"/>
      <c r="CC63" s="794"/>
      <c r="CD63" s="795"/>
      <c r="CE63" s="796" t="s">
        <v>588</v>
      </c>
      <c r="CF63" s="794"/>
      <c r="CG63" s="794"/>
      <c r="CH63" s="794"/>
      <c r="CI63" s="794"/>
      <c r="CJ63" s="794"/>
      <c r="CK63" s="794"/>
      <c r="CL63" s="794"/>
      <c r="CM63" s="795"/>
    </row>
    <row r="64" spans="1:91" ht="24">
      <c r="A64" s="3" t="s">
        <v>742</v>
      </c>
      <c r="B64" s="431" t="s">
        <v>735</v>
      </c>
      <c r="C64" s="315" t="s">
        <v>736</v>
      </c>
      <c r="D64" s="431" t="s">
        <v>737</v>
      </c>
      <c r="E64" s="431" t="s">
        <v>714</v>
      </c>
      <c r="F64" s="431" t="s">
        <v>697</v>
      </c>
      <c r="G64" s="431" t="s">
        <v>698</v>
      </c>
      <c r="H64" s="432" t="s">
        <v>738</v>
      </c>
      <c r="I64" s="432" t="s">
        <v>739</v>
      </c>
      <c r="J64" s="432" t="s">
        <v>740</v>
      </c>
      <c r="K64" s="431" t="s">
        <v>735</v>
      </c>
      <c r="L64" s="315" t="s">
        <v>736</v>
      </c>
      <c r="M64" s="431" t="s">
        <v>737</v>
      </c>
      <c r="N64" s="431" t="s">
        <v>714</v>
      </c>
      <c r="O64" s="431" t="s">
        <v>697</v>
      </c>
      <c r="P64" s="431" t="s">
        <v>698</v>
      </c>
      <c r="Q64" s="432" t="s">
        <v>738</v>
      </c>
      <c r="R64" s="432" t="s">
        <v>739</v>
      </c>
      <c r="S64" s="432" t="s">
        <v>740</v>
      </c>
      <c r="T64" s="431" t="s">
        <v>735</v>
      </c>
      <c r="U64" s="315" t="s">
        <v>736</v>
      </c>
      <c r="V64" s="431" t="s">
        <v>737</v>
      </c>
      <c r="W64" s="431" t="s">
        <v>714</v>
      </c>
      <c r="X64" s="431" t="s">
        <v>697</v>
      </c>
      <c r="Y64" s="431" t="s">
        <v>698</v>
      </c>
      <c r="Z64" s="432" t="s">
        <v>738</v>
      </c>
      <c r="AA64" s="432" t="s">
        <v>739</v>
      </c>
      <c r="AB64" s="432" t="s">
        <v>740</v>
      </c>
      <c r="AC64" s="431" t="s">
        <v>735</v>
      </c>
      <c r="AD64" s="315" t="s">
        <v>736</v>
      </c>
      <c r="AE64" s="431" t="s">
        <v>737</v>
      </c>
      <c r="AF64" s="431" t="s">
        <v>714</v>
      </c>
      <c r="AG64" s="431" t="s">
        <v>697</v>
      </c>
      <c r="AH64" s="431" t="s">
        <v>698</v>
      </c>
      <c r="AI64" s="432" t="s">
        <v>738</v>
      </c>
      <c r="AJ64" s="432" t="s">
        <v>739</v>
      </c>
      <c r="AK64" s="432" t="s">
        <v>740</v>
      </c>
      <c r="AL64" s="431" t="s">
        <v>735</v>
      </c>
      <c r="AM64" s="315" t="s">
        <v>736</v>
      </c>
      <c r="AN64" s="431" t="s">
        <v>737</v>
      </c>
      <c r="AO64" s="431" t="s">
        <v>714</v>
      </c>
      <c r="AP64" s="431" t="s">
        <v>697</v>
      </c>
      <c r="AQ64" s="431" t="s">
        <v>698</v>
      </c>
      <c r="AR64" s="432" t="s">
        <v>738</v>
      </c>
      <c r="AS64" s="432" t="s">
        <v>739</v>
      </c>
      <c r="AT64" s="432" t="s">
        <v>740</v>
      </c>
      <c r="AU64" s="431" t="s">
        <v>735</v>
      </c>
      <c r="AV64" s="315" t="s">
        <v>736</v>
      </c>
      <c r="AW64" s="431" t="s">
        <v>737</v>
      </c>
      <c r="AX64" s="431" t="s">
        <v>714</v>
      </c>
      <c r="AY64" s="431" t="s">
        <v>697</v>
      </c>
      <c r="AZ64" s="431" t="s">
        <v>698</v>
      </c>
      <c r="BA64" s="432" t="s">
        <v>738</v>
      </c>
      <c r="BB64" s="432" t="s">
        <v>739</v>
      </c>
      <c r="BC64" s="432" t="s">
        <v>740</v>
      </c>
      <c r="BD64" s="431" t="s">
        <v>735</v>
      </c>
      <c r="BE64" s="315" t="s">
        <v>736</v>
      </c>
      <c r="BF64" s="431" t="s">
        <v>737</v>
      </c>
      <c r="BG64" s="431" t="s">
        <v>714</v>
      </c>
      <c r="BH64" s="431" t="s">
        <v>697</v>
      </c>
      <c r="BI64" s="431" t="s">
        <v>698</v>
      </c>
      <c r="BJ64" s="432" t="s">
        <v>738</v>
      </c>
      <c r="BK64" s="432" t="s">
        <v>739</v>
      </c>
      <c r="BL64" s="432" t="s">
        <v>740</v>
      </c>
      <c r="BM64" s="431" t="s">
        <v>735</v>
      </c>
      <c r="BN64" s="315" t="s">
        <v>736</v>
      </c>
      <c r="BO64" s="431" t="s">
        <v>737</v>
      </c>
      <c r="BP64" s="431" t="s">
        <v>714</v>
      </c>
      <c r="BQ64" s="431" t="s">
        <v>697</v>
      </c>
      <c r="BR64" s="431" t="s">
        <v>698</v>
      </c>
      <c r="BS64" s="432" t="s">
        <v>738</v>
      </c>
      <c r="BT64" s="432" t="s">
        <v>739</v>
      </c>
      <c r="BU64" s="432" t="s">
        <v>740</v>
      </c>
      <c r="BV64" s="431" t="s">
        <v>735</v>
      </c>
      <c r="BW64" s="315" t="s">
        <v>736</v>
      </c>
      <c r="BX64" s="431" t="s">
        <v>737</v>
      </c>
      <c r="BY64" s="431" t="s">
        <v>714</v>
      </c>
      <c r="BZ64" s="431" t="s">
        <v>697</v>
      </c>
      <c r="CA64" s="431" t="s">
        <v>698</v>
      </c>
      <c r="CB64" s="432" t="s">
        <v>738</v>
      </c>
      <c r="CC64" s="432" t="s">
        <v>739</v>
      </c>
      <c r="CD64" s="432" t="s">
        <v>740</v>
      </c>
      <c r="CE64" s="431" t="s">
        <v>735</v>
      </c>
      <c r="CF64" s="315" t="s">
        <v>736</v>
      </c>
      <c r="CG64" s="431" t="s">
        <v>737</v>
      </c>
      <c r="CH64" s="431" t="s">
        <v>714</v>
      </c>
      <c r="CI64" s="431" t="s">
        <v>697</v>
      </c>
      <c r="CJ64" s="431" t="s">
        <v>698</v>
      </c>
      <c r="CK64" s="432" t="s">
        <v>738</v>
      </c>
      <c r="CL64" s="432" t="s">
        <v>739</v>
      </c>
      <c r="CM64" s="433" t="s">
        <v>740</v>
      </c>
    </row>
    <row r="65" spans="1:286">
      <c r="A65" s="421" t="s">
        <v>475</v>
      </c>
      <c r="B65" s="655">
        <v>52</v>
      </c>
      <c r="C65" s="656">
        <v>27</v>
      </c>
      <c r="D65" s="656">
        <v>25</v>
      </c>
      <c r="E65" s="656">
        <v>75</v>
      </c>
      <c r="F65" s="656">
        <v>32</v>
      </c>
      <c r="G65" s="656">
        <v>43</v>
      </c>
      <c r="H65" s="657">
        <v>69.33</v>
      </c>
      <c r="I65" s="657">
        <v>84.38</v>
      </c>
      <c r="J65" s="657">
        <v>58.14</v>
      </c>
      <c r="K65" s="311">
        <v>57</v>
      </c>
      <c r="L65" s="312">
        <v>28</v>
      </c>
      <c r="M65" s="312">
        <v>29</v>
      </c>
      <c r="N65" s="312">
        <v>71</v>
      </c>
      <c r="O65" s="312">
        <v>33</v>
      </c>
      <c r="P65" s="312">
        <v>38</v>
      </c>
      <c r="Q65" s="313">
        <v>80.28</v>
      </c>
      <c r="R65" s="313">
        <v>84.85</v>
      </c>
      <c r="S65" s="313">
        <v>76.319999999999993</v>
      </c>
      <c r="T65" s="311">
        <v>61</v>
      </c>
      <c r="U65" s="312">
        <v>27</v>
      </c>
      <c r="V65" s="312">
        <v>34</v>
      </c>
      <c r="W65" s="312">
        <v>72</v>
      </c>
      <c r="X65" s="312">
        <v>32</v>
      </c>
      <c r="Y65" s="312">
        <v>40</v>
      </c>
      <c r="Z65" s="313">
        <v>84.72</v>
      </c>
      <c r="AA65" s="313">
        <v>84.38</v>
      </c>
      <c r="AB65" s="314">
        <v>85</v>
      </c>
      <c r="AC65" s="312">
        <v>67</v>
      </c>
      <c r="AD65" s="312">
        <v>32</v>
      </c>
      <c r="AE65" s="312">
        <v>35</v>
      </c>
      <c r="AF65" s="312">
        <v>77</v>
      </c>
      <c r="AG65" s="312">
        <v>37</v>
      </c>
      <c r="AH65" s="312">
        <v>40</v>
      </c>
      <c r="AI65" s="313">
        <v>87.01</v>
      </c>
      <c r="AJ65" s="313">
        <v>86.49</v>
      </c>
      <c r="AK65" s="314">
        <v>87.5</v>
      </c>
      <c r="AL65" s="312">
        <v>67</v>
      </c>
      <c r="AM65" s="312">
        <v>32</v>
      </c>
      <c r="AN65" s="312">
        <v>35</v>
      </c>
      <c r="AO65" s="312">
        <v>75</v>
      </c>
      <c r="AP65" s="312">
        <v>35</v>
      </c>
      <c r="AQ65" s="312">
        <v>40</v>
      </c>
      <c r="AR65" s="313">
        <v>89.33</v>
      </c>
      <c r="AS65" s="313">
        <v>91.43</v>
      </c>
      <c r="AT65" s="314">
        <v>87.5</v>
      </c>
      <c r="AU65" s="312">
        <v>67</v>
      </c>
      <c r="AV65" s="312">
        <v>31</v>
      </c>
      <c r="AW65" s="312">
        <v>36</v>
      </c>
      <c r="AX65" s="312">
        <v>77</v>
      </c>
      <c r="AY65" s="312">
        <v>35</v>
      </c>
      <c r="AZ65" s="312">
        <v>42</v>
      </c>
      <c r="BA65" s="313">
        <v>87.01</v>
      </c>
      <c r="BB65" s="313">
        <v>88.57</v>
      </c>
      <c r="BC65" s="314">
        <v>85.71</v>
      </c>
      <c r="BD65" s="312">
        <v>67</v>
      </c>
      <c r="BE65" s="312">
        <v>33</v>
      </c>
      <c r="BF65" s="312">
        <v>34</v>
      </c>
      <c r="BG65" s="312">
        <v>77</v>
      </c>
      <c r="BH65" s="312">
        <v>36</v>
      </c>
      <c r="BI65" s="312">
        <v>41</v>
      </c>
      <c r="BJ65" s="313">
        <v>87.01</v>
      </c>
      <c r="BK65" s="313">
        <v>91.67</v>
      </c>
      <c r="BL65" s="314">
        <v>82.93</v>
      </c>
      <c r="BM65" s="312">
        <v>67</v>
      </c>
      <c r="BN65" s="312">
        <v>32</v>
      </c>
      <c r="BO65" s="312">
        <v>35</v>
      </c>
      <c r="BP65" s="312">
        <v>77</v>
      </c>
      <c r="BQ65" s="312">
        <v>35</v>
      </c>
      <c r="BR65" s="312">
        <v>42</v>
      </c>
      <c r="BS65" s="313">
        <v>87.01</v>
      </c>
      <c r="BT65" s="313">
        <v>91.43</v>
      </c>
      <c r="BU65" s="314">
        <v>83.33</v>
      </c>
      <c r="BV65" s="312">
        <v>74</v>
      </c>
      <c r="BW65" s="312">
        <v>33</v>
      </c>
      <c r="BX65" s="312">
        <v>41</v>
      </c>
      <c r="BY65" s="312">
        <v>78</v>
      </c>
      <c r="BZ65" s="312">
        <v>33</v>
      </c>
      <c r="CA65" s="312">
        <v>45</v>
      </c>
      <c r="CB65" s="313">
        <v>94.87</v>
      </c>
      <c r="CC65" s="313">
        <v>100</v>
      </c>
      <c r="CD65" s="314">
        <v>91.11</v>
      </c>
      <c r="CE65" s="312">
        <v>75</v>
      </c>
      <c r="CF65" s="312">
        <v>33</v>
      </c>
      <c r="CG65" s="312">
        <v>42</v>
      </c>
      <c r="CH65" s="312">
        <v>79</v>
      </c>
      <c r="CI65" s="312">
        <v>33</v>
      </c>
      <c r="CJ65" s="312">
        <v>46</v>
      </c>
      <c r="CK65" s="313">
        <v>94.94</v>
      </c>
      <c r="CL65" s="313">
        <v>100</v>
      </c>
      <c r="CM65" s="314">
        <v>91.3</v>
      </c>
    </row>
    <row r="66" spans="1:286" ht="16" thickBot="1">
      <c r="A66" s="425" t="s">
        <v>691</v>
      </c>
      <c r="B66" s="426">
        <v>709</v>
      </c>
      <c r="C66" s="427">
        <v>338</v>
      </c>
      <c r="D66" s="427">
        <v>371</v>
      </c>
      <c r="E66" s="427">
        <v>863</v>
      </c>
      <c r="F66" s="427">
        <v>406</v>
      </c>
      <c r="G66" s="427">
        <v>457</v>
      </c>
      <c r="H66" s="428">
        <v>82.833888888888879</v>
      </c>
      <c r="I66" s="428">
        <v>82.281111111111102</v>
      </c>
      <c r="J66" s="428">
        <v>81.91500000000002</v>
      </c>
      <c r="K66" s="426">
        <v>714</v>
      </c>
      <c r="L66" s="427">
        <v>336</v>
      </c>
      <c r="M66" s="427">
        <v>378</v>
      </c>
      <c r="N66" s="427">
        <v>852</v>
      </c>
      <c r="O66" s="427">
        <v>399</v>
      </c>
      <c r="P66" s="427">
        <v>453</v>
      </c>
      <c r="Q66" s="428">
        <v>83.808333333333337</v>
      </c>
      <c r="R66" s="428">
        <v>83.189444444444447</v>
      </c>
      <c r="S66" s="428">
        <v>82.657777777777781</v>
      </c>
      <c r="T66" s="426">
        <v>734</v>
      </c>
      <c r="U66" s="427">
        <v>345</v>
      </c>
      <c r="V66" s="427">
        <v>389</v>
      </c>
      <c r="W66" s="427">
        <v>856</v>
      </c>
      <c r="X66" s="427">
        <v>401</v>
      </c>
      <c r="Y66" s="427">
        <v>455</v>
      </c>
      <c r="Z66" s="428">
        <v>85.179444444444442</v>
      </c>
      <c r="AA66" s="428">
        <v>84.531111111111102</v>
      </c>
      <c r="AB66" s="429">
        <v>84.63000000000001</v>
      </c>
      <c r="AC66" s="427">
        <v>752</v>
      </c>
      <c r="AD66" s="427">
        <v>354</v>
      </c>
      <c r="AE66" s="427">
        <v>398</v>
      </c>
      <c r="AF66" s="427">
        <v>866</v>
      </c>
      <c r="AG66" s="427">
        <v>407</v>
      </c>
      <c r="AH66" s="427">
        <v>459</v>
      </c>
      <c r="AI66" s="428">
        <v>87.384999999999991</v>
      </c>
      <c r="AJ66" s="428">
        <v>85.804444444444428</v>
      </c>
      <c r="AK66" s="429">
        <v>88.072777777777787</v>
      </c>
      <c r="AL66" s="427">
        <v>753</v>
      </c>
      <c r="AM66" s="427">
        <v>358</v>
      </c>
      <c r="AN66" s="427">
        <v>395</v>
      </c>
      <c r="AO66" s="427">
        <v>859</v>
      </c>
      <c r="AP66" s="427">
        <v>401</v>
      </c>
      <c r="AQ66" s="427">
        <v>458</v>
      </c>
      <c r="AR66" s="428">
        <v>89.336666666666673</v>
      </c>
      <c r="AS66" s="428">
        <v>88.727222222222224</v>
      </c>
      <c r="AT66" s="429">
        <v>87.738888888888894</v>
      </c>
      <c r="AU66" s="427">
        <v>750</v>
      </c>
      <c r="AV66" s="427">
        <v>357</v>
      </c>
      <c r="AW66" s="427">
        <v>393</v>
      </c>
      <c r="AX66" s="427">
        <v>863</v>
      </c>
      <c r="AY66" s="427">
        <v>404</v>
      </c>
      <c r="AZ66" s="427">
        <v>459</v>
      </c>
      <c r="BA66" s="428">
        <v>89.398333333333341</v>
      </c>
      <c r="BB66" s="428">
        <v>88.781111111111116</v>
      </c>
      <c r="BC66" s="429">
        <v>88.61</v>
      </c>
      <c r="BD66" s="427">
        <v>743</v>
      </c>
      <c r="BE66" s="427">
        <v>358</v>
      </c>
      <c r="BF66" s="427">
        <v>385</v>
      </c>
      <c r="BG66" s="427">
        <v>853</v>
      </c>
      <c r="BH66" s="427">
        <v>400</v>
      </c>
      <c r="BI66" s="427">
        <v>453</v>
      </c>
      <c r="BJ66" s="428">
        <v>87.66500000000002</v>
      </c>
      <c r="BK66" s="428">
        <v>87.807222222222222</v>
      </c>
      <c r="BL66" s="429">
        <v>85.62555555555555</v>
      </c>
      <c r="BM66" s="427">
        <v>720</v>
      </c>
      <c r="BN66" s="427">
        <v>349</v>
      </c>
      <c r="BO66" s="427">
        <v>371</v>
      </c>
      <c r="BP66" s="427">
        <v>832</v>
      </c>
      <c r="BQ66" s="427">
        <v>397</v>
      </c>
      <c r="BR66" s="427">
        <v>435</v>
      </c>
      <c r="BS66" s="428">
        <v>85.445000000000007</v>
      </c>
      <c r="BT66" s="428">
        <v>86.254999999999995</v>
      </c>
      <c r="BU66" s="429">
        <v>82.603333333333339</v>
      </c>
      <c r="BV66" s="427">
        <v>717</v>
      </c>
      <c r="BW66" s="427">
        <v>346</v>
      </c>
      <c r="BX66" s="427">
        <v>371</v>
      </c>
      <c r="BY66" s="427">
        <v>811</v>
      </c>
      <c r="BZ66" s="427">
        <v>386</v>
      </c>
      <c r="CA66" s="427">
        <v>425</v>
      </c>
      <c r="CB66" s="428">
        <v>86.731666666666655</v>
      </c>
      <c r="CC66" s="428">
        <v>90.557777777777758</v>
      </c>
      <c r="CD66" s="429">
        <v>83.402222222222221</v>
      </c>
      <c r="CE66" s="427">
        <v>697</v>
      </c>
      <c r="CF66" s="427">
        <v>340</v>
      </c>
      <c r="CG66" s="427">
        <v>357</v>
      </c>
      <c r="CH66" s="427">
        <v>789</v>
      </c>
      <c r="CI66" s="427">
        <v>384</v>
      </c>
      <c r="CJ66" s="427">
        <v>405</v>
      </c>
      <c r="CK66" s="428">
        <v>86.419444444444437</v>
      </c>
      <c r="CL66" s="428">
        <v>84.943888888888893</v>
      </c>
      <c r="CM66" s="429">
        <v>84.892777777777781</v>
      </c>
    </row>
    <row r="67" spans="1:286">
      <c r="A67" s="319" t="s">
        <v>986</v>
      </c>
    </row>
    <row r="68" spans="1:286" ht="16" thickBot="1"/>
    <row r="69" spans="1:286" ht="16" thickBot="1">
      <c r="B69" s="793" t="s">
        <v>478</v>
      </c>
      <c r="C69" s="794"/>
      <c r="D69" s="794"/>
      <c r="E69" s="794"/>
      <c r="F69" s="794"/>
      <c r="G69" s="794"/>
      <c r="H69" s="794"/>
      <c r="I69" s="794"/>
      <c r="J69" s="794"/>
      <c r="K69" s="794"/>
      <c r="L69" s="794"/>
      <c r="M69" s="794"/>
      <c r="N69" s="794"/>
      <c r="O69" s="794"/>
      <c r="P69" s="794"/>
      <c r="Q69" s="794"/>
      <c r="R69" s="794"/>
      <c r="S69" s="794"/>
      <c r="T69" s="794"/>
      <c r="U69" s="794"/>
      <c r="V69" s="794"/>
      <c r="W69" s="794"/>
      <c r="X69" s="794"/>
      <c r="Y69" s="794"/>
      <c r="Z69" s="794"/>
      <c r="AA69" s="794"/>
      <c r="AB69" s="794"/>
      <c r="AC69" s="794"/>
      <c r="AD69" s="794"/>
      <c r="AE69" s="795"/>
      <c r="AF69" s="793" t="s">
        <v>479</v>
      </c>
      <c r="AG69" s="794"/>
      <c r="AH69" s="794"/>
      <c r="AI69" s="794"/>
      <c r="AJ69" s="794"/>
      <c r="AK69" s="794"/>
      <c r="AL69" s="794"/>
      <c r="AM69" s="794"/>
      <c r="AN69" s="794"/>
      <c r="AO69" s="794"/>
      <c r="AP69" s="794"/>
      <c r="AQ69" s="794"/>
      <c r="AR69" s="794"/>
      <c r="AS69" s="794"/>
      <c r="AT69" s="794"/>
      <c r="AU69" s="794"/>
      <c r="AV69" s="794"/>
      <c r="AW69" s="794"/>
      <c r="AX69" s="794"/>
      <c r="AY69" s="794"/>
      <c r="AZ69" s="794"/>
      <c r="BA69" s="794"/>
      <c r="BB69" s="794"/>
      <c r="BC69" s="794"/>
      <c r="BD69" s="794"/>
      <c r="BE69" s="794"/>
      <c r="BF69" s="794"/>
      <c r="BG69" s="793" t="s">
        <v>480</v>
      </c>
      <c r="BH69" s="794"/>
      <c r="BI69" s="794"/>
      <c r="BJ69" s="794"/>
      <c r="BK69" s="794"/>
      <c r="BL69" s="794"/>
      <c r="BM69" s="794"/>
      <c r="BN69" s="794"/>
      <c r="BO69" s="794"/>
      <c r="BP69" s="794"/>
      <c r="BQ69" s="794"/>
      <c r="BR69" s="794"/>
      <c r="BS69" s="794"/>
      <c r="BT69" s="794"/>
      <c r="BU69" s="794"/>
      <c r="BV69" s="794"/>
      <c r="BW69" s="794"/>
      <c r="BX69" s="794"/>
      <c r="BY69" s="794"/>
      <c r="BZ69" s="794"/>
      <c r="CA69" s="794"/>
      <c r="CB69" s="794"/>
      <c r="CC69" s="794"/>
      <c r="CD69" s="794"/>
      <c r="CE69" s="794"/>
      <c r="CF69" s="794"/>
      <c r="CG69" s="795"/>
      <c r="CH69" s="796" t="s">
        <v>483</v>
      </c>
      <c r="CI69" s="794"/>
      <c r="CJ69" s="794"/>
      <c r="CK69" s="794"/>
      <c r="CL69" s="794"/>
      <c r="CM69" s="794"/>
      <c r="CN69" s="794"/>
      <c r="CO69" s="794"/>
      <c r="CP69" s="794"/>
      <c r="CQ69" s="794"/>
      <c r="CR69" s="794"/>
      <c r="CS69" s="794"/>
      <c r="CT69" s="794"/>
      <c r="CU69" s="794"/>
      <c r="CV69" s="794"/>
      <c r="CW69" s="794"/>
      <c r="CX69" s="794"/>
      <c r="CY69" s="794"/>
      <c r="CZ69" s="794"/>
      <c r="DA69" s="794"/>
      <c r="DB69" s="794"/>
      <c r="DC69" s="794"/>
      <c r="DD69" s="794"/>
      <c r="DE69" s="794"/>
      <c r="DF69" s="794"/>
      <c r="DG69" s="794"/>
      <c r="DH69" s="794"/>
      <c r="DI69" s="794"/>
      <c r="DJ69" s="794"/>
      <c r="DK69" s="795"/>
      <c r="DL69" s="796" t="s">
        <v>484</v>
      </c>
      <c r="DM69" s="794"/>
      <c r="DN69" s="794"/>
      <c r="DO69" s="794"/>
      <c r="DP69" s="794"/>
      <c r="DQ69" s="794"/>
      <c r="DR69" s="794"/>
      <c r="DS69" s="794"/>
      <c r="DT69" s="794"/>
      <c r="DU69" s="794"/>
      <c r="DV69" s="794"/>
      <c r="DW69" s="794"/>
      <c r="DX69" s="794"/>
      <c r="DY69" s="794"/>
      <c r="DZ69" s="794"/>
      <c r="EA69" s="794"/>
      <c r="EB69" s="794"/>
      <c r="EC69" s="794"/>
      <c r="ED69" s="794"/>
      <c r="EE69" s="794"/>
      <c r="EF69" s="794"/>
      <c r="EG69" s="794"/>
      <c r="EH69" s="794"/>
      <c r="EI69" s="794"/>
      <c r="EJ69" s="794"/>
      <c r="EK69" s="794"/>
      <c r="EL69" s="795"/>
      <c r="EM69" s="796" t="s">
        <v>485</v>
      </c>
      <c r="EN69" s="794"/>
      <c r="EO69" s="794"/>
      <c r="EP69" s="794"/>
      <c r="EQ69" s="794"/>
      <c r="ER69" s="794"/>
      <c r="ES69" s="794"/>
      <c r="ET69" s="794"/>
      <c r="EU69" s="794"/>
      <c r="EV69" s="794"/>
      <c r="EW69" s="794"/>
      <c r="EX69" s="794"/>
      <c r="EY69" s="794"/>
      <c r="EZ69" s="794"/>
      <c r="FA69" s="794"/>
      <c r="FB69" s="794"/>
      <c r="FC69" s="794"/>
      <c r="FD69" s="794"/>
      <c r="FE69" s="794"/>
      <c r="FF69" s="794"/>
      <c r="FG69" s="794"/>
      <c r="FH69" s="794"/>
      <c r="FI69" s="794"/>
      <c r="FJ69" s="794"/>
      <c r="FK69" s="794"/>
      <c r="FL69" s="794"/>
      <c r="FM69" s="795"/>
      <c r="FN69" s="796" t="s">
        <v>486</v>
      </c>
      <c r="FO69" s="794"/>
      <c r="FP69" s="794"/>
      <c r="FQ69" s="794"/>
      <c r="FR69" s="794"/>
      <c r="FS69" s="794"/>
      <c r="FT69" s="794"/>
      <c r="FU69" s="794"/>
      <c r="FV69" s="794"/>
      <c r="FW69" s="794"/>
      <c r="FX69" s="794"/>
      <c r="FY69" s="794"/>
      <c r="FZ69" s="794"/>
      <c r="GA69" s="794"/>
      <c r="GB69" s="794"/>
      <c r="GC69" s="794"/>
      <c r="GD69" s="794"/>
      <c r="GE69" s="794"/>
      <c r="GF69" s="794"/>
      <c r="GG69" s="794"/>
      <c r="GH69" s="794"/>
      <c r="GI69" s="794"/>
      <c r="GJ69" s="794"/>
      <c r="GK69" s="794"/>
      <c r="GL69" s="794"/>
      <c r="GM69" s="794"/>
      <c r="GN69" s="794"/>
      <c r="GO69" s="794"/>
      <c r="GP69" s="794"/>
      <c r="GQ69" s="795"/>
      <c r="GR69" s="796" t="s">
        <v>505</v>
      </c>
      <c r="GS69" s="794"/>
      <c r="GT69" s="794"/>
      <c r="GU69" s="794"/>
      <c r="GV69" s="794"/>
      <c r="GW69" s="794"/>
      <c r="GX69" s="794"/>
      <c r="GY69" s="794"/>
      <c r="GZ69" s="794"/>
      <c r="HA69" s="794"/>
      <c r="HB69" s="794"/>
      <c r="HC69" s="794"/>
      <c r="HD69" s="794"/>
      <c r="HE69" s="794"/>
      <c r="HF69" s="794"/>
      <c r="HG69" s="794"/>
      <c r="HH69" s="794"/>
      <c r="HI69" s="794"/>
      <c r="HJ69" s="794"/>
      <c r="HK69" s="794"/>
      <c r="HL69" s="794"/>
      <c r="HM69" s="794"/>
      <c r="HN69" s="794"/>
      <c r="HO69" s="794"/>
      <c r="HP69" s="794"/>
      <c r="HQ69" s="794"/>
      <c r="HR69" s="794"/>
      <c r="HS69" s="794"/>
      <c r="HT69" s="794"/>
      <c r="HU69" s="795"/>
      <c r="HV69" s="796" t="s">
        <v>587</v>
      </c>
      <c r="HW69" s="794"/>
      <c r="HX69" s="794"/>
      <c r="HY69" s="794"/>
      <c r="HZ69" s="794"/>
      <c r="IA69" s="794"/>
      <c r="IB69" s="794"/>
      <c r="IC69" s="794"/>
      <c r="ID69" s="794"/>
      <c r="IE69" s="794"/>
      <c r="IF69" s="794"/>
      <c r="IG69" s="794"/>
      <c r="IH69" s="794"/>
      <c r="II69" s="794"/>
      <c r="IJ69" s="794"/>
      <c r="IK69" s="794"/>
      <c r="IL69" s="794"/>
      <c r="IM69" s="794"/>
      <c r="IN69" s="794"/>
      <c r="IO69" s="794"/>
      <c r="IP69" s="794"/>
      <c r="IQ69" s="794"/>
      <c r="IR69" s="794"/>
      <c r="IS69" s="794"/>
      <c r="IT69" s="794"/>
      <c r="IU69" s="794"/>
      <c r="IV69" s="795"/>
      <c r="IW69" s="796" t="s">
        <v>588</v>
      </c>
      <c r="IX69" s="794"/>
      <c r="IY69" s="794"/>
      <c r="IZ69" s="794"/>
      <c r="JA69" s="794"/>
      <c r="JB69" s="794"/>
      <c r="JC69" s="794"/>
      <c r="JD69" s="794"/>
      <c r="JE69" s="794"/>
      <c r="JF69" s="794"/>
      <c r="JG69" s="794"/>
      <c r="JH69" s="794"/>
      <c r="JI69" s="794"/>
      <c r="JJ69" s="794"/>
      <c r="JK69" s="794"/>
      <c r="JL69" s="794"/>
      <c r="JM69" s="794"/>
      <c r="JN69" s="794"/>
      <c r="JO69" s="794"/>
      <c r="JP69" s="794"/>
      <c r="JQ69" s="794"/>
      <c r="JR69" s="794"/>
      <c r="JS69" s="794"/>
      <c r="JT69" s="794"/>
      <c r="JU69" s="794"/>
      <c r="JV69" s="794"/>
      <c r="JW69" s="794"/>
      <c r="JX69" s="794"/>
      <c r="JY69" s="794"/>
      <c r="JZ69" s="795"/>
    </row>
    <row r="70" spans="1:286">
      <c r="B70" s="790" t="s">
        <v>745</v>
      </c>
      <c r="C70" s="791"/>
      <c r="D70" s="791"/>
      <c r="E70" s="790" t="s">
        <v>746</v>
      </c>
      <c r="F70" s="791"/>
      <c r="G70" s="791"/>
      <c r="H70" s="790" t="s">
        <v>747</v>
      </c>
      <c r="I70" s="791"/>
      <c r="J70" s="791"/>
      <c r="K70" s="790" t="s">
        <v>748</v>
      </c>
      <c r="L70" s="791"/>
      <c r="M70" s="791"/>
      <c r="N70" s="790" t="s">
        <v>749</v>
      </c>
      <c r="O70" s="791"/>
      <c r="P70" s="791"/>
      <c r="Q70" s="790" t="s">
        <v>750</v>
      </c>
      <c r="R70" s="791"/>
      <c r="S70" s="791"/>
      <c r="T70" s="790" t="s">
        <v>751</v>
      </c>
      <c r="U70" s="791"/>
      <c r="V70" s="791"/>
      <c r="W70" s="790" t="s">
        <v>752</v>
      </c>
      <c r="X70" s="791"/>
      <c r="Y70" s="791"/>
      <c r="Z70" s="790" t="s">
        <v>753</v>
      </c>
      <c r="AA70" s="791"/>
      <c r="AB70" s="791"/>
      <c r="AC70" s="790" t="s">
        <v>754</v>
      </c>
      <c r="AD70" s="791"/>
      <c r="AE70" s="791"/>
      <c r="AF70" s="790" t="s">
        <v>746</v>
      </c>
      <c r="AG70" s="791"/>
      <c r="AH70" s="791"/>
      <c r="AI70" s="790" t="s">
        <v>747</v>
      </c>
      <c r="AJ70" s="791"/>
      <c r="AK70" s="791"/>
      <c r="AL70" s="790" t="s">
        <v>748</v>
      </c>
      <c r="AM70" s="791"/>
      <c r="AN70" s="791"/>
      <c r="AO70" s="790" t="s">
        <v>749</v>
      </c>
      <c r="AP70" s="791"/>
      <c r="AQ70" s="791"/>
      <c r="AR70" s="790" t="s">
        <v>750</v>
      </c>
      <c r="AS70" s="791"/>
      <c r="AT70" s="791"/>
      <c r="AU70" s="790" t="s">
        <v>751</v>
      </c>
      <c r="AV70" s="791"/>
      <c r="AW70" s="791"/>
      <c r="AX70" s="790" t="s">
        <v>752</v>
      </c>
      <c r="AY70" s="791"/>
      <c r="AZ70" s="791"/>
      <c r="BA70" s="790" t="s">
        <v>753</v>
      </c>
      <c r="BB70" s="791"/>
      <c r="BC70" s="791"/>
      <c r="BD70" s="790" t="s">
        <v>754</v>
      </c>
      <c r="BE70" s="791"/>
      <c r="BF70" s="791"/>
      <c r="BG70" s="790" t="s">
        <v>746</v>
      </c>
      <c r="BH70" s="791"/>
      <c r="BI70" s="791"/>
      <c r="BJ70" s="790" t="s">
        <v>747</v>
      </c>
      <c r="BK70" s="791"/>
      <c r="BL70" s="791"/>
      <c r="BM70" s="790" t="s">
        <v>748</v>
      </c>
      <c r="BN70" s="791"/>
      <c r="BO70" s="791"/>
      <c r="BP70" s="790" t="s">
        <v>749</v>
      </c>
      <c r="BQ70" s="791"/>
      <c r="BR70" s="791"/>
      <c r="BS70" s="790" t="s">
        <v>750</v>
      </c>
      <c r="BT70" s="791"/>
      <c r="BU70" s="791"/>
      <c r="BV70" s="790" t="s">
        <v>751</v>
      </c>
      <c r="BW70" s="791"/>
      <c r="BX70" s="791"/>
      <c r="BY70" s="790" t="s">
        <v>752</v>
      </c>
      <c r="BZ70" s="791"/>
      <c r="CA70" s="791"/>
      <c r="CB70" s="790" t="s">
        <v>753</v>
      </c>
      <c r="CC70" s="791"/>
      <c r="CD70" s="791"/>
      <c r="CE70" s="790" t="s">
        <v>754</v>
      </c>
      <c r="CF70" s="791"/>
      <c r="CG70" s="791"/>
      <c r="CH70" s="790" t="s">
        <v>745</v>
      </c>
      <c r="CI70" s="791"/>
      <c r="CJ70" s="791"/>
      <c r="CK70" s="790" t="s">
        <v>746</v>
      </c>
      <c r="CL70" s="791"/>
      <c r="CM70" s="791"/>
      <c r="CN70" s="790" t="s">
        <v>747</v>
      </c>
      <c r="CO70" s="791"/>
      <c r="CP70" s="791"/>
      <c r="CQ70" s="790" t="s">
        <v>748</v>
      </c>
      <c r="CR70" s="791"/>
      <c r="CS70" s="791"/>
      <c r="CT70" s="790" t="s">
        <v>749</v>
      </c>
      <c r="CU70" s="791"/>
      <c r="CV70" s="791"/>
      <c r="CW70" s="790" t="s">
        <v>750</v>
      </c>
      <c r="CX70" s="791"/>
      <c r="CY70" s="791"/>
      <c r="CZ70" s="790" t="s">
        <v>751</v>
      </c>
      <c r="DA70" s="791"/>
      <c r="DB70" s="791"/>
      <c r="DC70" s="790" t="s">
        <v>752</v>
      </c>
      <c r="DD70" s="791"/>
      <c r="DE70" s="791"/>
      <c r="DF70" s="790" t="s">
        <v>753</v>
      </c>
      <c r="DG70" s="791"/>
      <c r="DH70" s="791"/>
      <c r="DI70" s="790" t="s">
        <v>754</v>
      </c>
      <c r="DJ70" s="791"/>
      <c r="DK70" s="791"/>
      <c r="DL70" s="790" t="s">
        <v>746</v>
      </c>
      <c r="DM70" s="791"/>
      <c r="DN70" s="791"/>
      <c r="DO70" s="790" t="s">
        <v>747</v>
      </c>
      <c r="DP70" s="791"/>
      <c r="DQ70" s="791"/>
      <c r="DR70" s="790" t="s">
        <v>748</v>
      </c>
      <c r="DS70" s="791"/>
      <c r="DT70" s="791"/>
      <c r="DU70" s="790" t="s">
        <v>749</v>
      </c>
      <c r="DV70" s="791"/>
      <c r="DW70" s="791"/>
      <c r="DX70" s="790" t="s">
        <v>750</v>
      </c>
      <c r="DY70" s="791"/>
      <c r="DZ70" s="791"/>
      <c r="EA70" s="790" t="s">
        <v>751</v>
      </c>
      <c r="EB70" s="791"/>
      <c r="EC70" s="791"/>
      <c r="ED70" s="790" t="s">
        <v>752</v>
      </c>
      <c r="EE70" s="791"/>
      <c r="EF70" s="791"/>
      <c r="EG70" s="790" t="s">
        <v>753</v>
      </c>
      <c r="EH70" s="791"/>
      <c r="EI70" s="791"/>
      <c r="EJ70" s="790" t="s">
        <v>754</v>
      </c>
      <c r="EK70" s="791"/>
      <c r="EL70" s="791"/>
      <c r="EM70" s="790" t="s">
        <v>746</v>
      </c>
      <c r="EN70" s="791"/>
      <c r="EO70" s="791"/>
      <c r="EP70" s="790" t="s">
        <v>747</v>
      </c>
      <c r="EQ70" s="791"/>
      <c r="ER70" s="791"/>
      <c r="ES70" s="790" t="s">
        <v>748</v>
      </c>
      <c r="ET70" s="791"/>
      <c r="EU70" s="791"/>
      <c r="EV70" s="790" t="s">
        <v>749</v>
      </c>
      <c r="EW70" s="791"/>
      <c r="EX70" s="791"/>
      <c r="EY70" s="790" t="s">
        <v>750</v>
      </c>
      <c r="EZ70" s="791"/>
      <c r="FA70" s="791"/>
      <c r="FB70" s="790" t="s">
        <v>751</v>
      </c>
      <c r="FC70" s="791"/>
      <c r="FD70" s="791"/>
      <c r="FE70" s="790" t="s">
        <v>752</v>
      </c>
      <c r="FF70" s="791"/>
      <c r="FG70" s="791"/>
      <c r="FH70" s="790" t="s">
        <v>753</v>
      </c>
      <c r="FI70" s="791"/>
      <c r="FJ70" s="791"/>
      <c r="FK70" s="790" t="s">
        <v>754</v>
      </c>
      <c r="FL70" s="791"/>
      <c r="FM70" s="791"/>
      <c r="FN70" s="790" t="s">
        <v>745</v>
      </c>
      <c r="FO70" s="791"/>
      <c r="FP70" s="791"/>
      <c r="FQ70" s="790" t="s">
        <v>746</v>
      </c>
      <c r="FR70" s="791"/>
      <c r="FS70" s="791"/>
      <c r="FT70" s="790" t="s">
        <v>747</v>
      </c>
      <c r="FU70" s="791"/>
      <c r="FV70" s="791"/>
      <c r="FW70" s="790" t="s">
        <v>748</v>
      </c>
      <c r="FX70" s="791"/>
      <c r="FY70" s="791"/>
      <c r="FZ70" s="790" t="s">
        <v>749</v>
      </c>
      <c r="GA70" s="791"/>
      <c r="GB70" s="791"/>
      <c r="GC70" s="790" t="s">
        <v>750</v>
      </c>
      <c r="GD70" s="791"/>
      <c r="GE70" s="791"/>
      <c r="GF70" s="790" t="s">
        <v>751</v>
      </c>
      <c r="GG70" s="791"/>
      <c r="GH70" s="791"/>
      <c r="GI70" s="790" t="s">
        <v>752</v>
      </c>
      <c r="GJ70" s="791"/>
      <c r="GK70" s="791"/>
      <c r="GL70" s="790" t="s">
        <v>753</v>
      </c>
      <c r="GM70" s="791"/>
      <c r="GN70" s="791"/>
      <c r="GO70" s="790" t="s">
        <v>754</v>
      </c>
      <c r="GP70" s="791"/>
      <c r="GQ70" s="791"/>
      <c r="GR70" s="790" t="s">
        <v>745</v>
      </c>
      <c r="GS70" s="791"/>
      <c r="GT70" s="791"/>
      <c r="GU70" s="790" t="s">
        <v>746</v>
      </c>
      <c r="GV70" s="791"/>
      <c r="GW70" s="791"/>
      <c r="GX70" s="790" t="s">
        <v>747</v>
      </c>
      <c r="GY70" s="791"/>
      <c r="GZ70" s="791"/>
      <c r="HA70" s="790" t="s">
        <v>748</v>
      </c>
      <c r="HB70" s="791"/>
      <c r="HC70" s="791"/>
      <c r="HD70" s="790" t="s">
        <v>749</v>
      </c>
      <c r="HE70" s="791"/>
      <c r="HF70" s="791"/>
      <c r="HG70" s="790" t="s">
        <v>750</v>
      </c>
      <c r="HH70" s="791"/>
      <c r="HI70" s="791"/>
      <c r="HJ70" s="790" t="s">
        <v>751</v>
      </c>
      <c r="HK70" s="791"/>
      <c r="HL70" s="791"/>
      <c r="HM70" s="790" t="s">
        <v>752</v>
      </c>
      <c r="HN70" s="791"/>
      <c r="HO70" s="791"/>
      <c r="HP70" s="790" t="s">
        <v>753</v>
      </c>
      <c r="HQ70" s="791"/>
      <c r="HR70" s="791"/>
      <c r="HS70" s="790" t="s">
        <v>754</v>
      </c>
      <c r="HT70" s="791"/>
      <c r="HU70" s="791"/>
      <c r="HV70" s="790" t="s">
        <v>746</v>
      </c>
      <c r="HW70" s="791"/>
      <c r="HX70" s="791"/>
      <c r="HY70" s="790" t="s">
        <v>747</v>
      </c>
      <c r="HZ70" s="791"/>
      <c r="IA70" s="791"/>
      <c r="IB70" s="790" t="s">
        <v>748</v>
      </c>
      <c r="IC70" s="791"/>
      <c r="ID70" s="791"/>
      <c r="IE70" s="790" t="s">
        <v>749</v>
      </c>
      <c r="IF70" s="791"/>
      <c r="IG70" s="791"/>
      <c r="IH70" s="790" t="s">
        <v>750</v>
      </c>
      <c r="II70" s="791"/>
      <c r="IJ70" s="791"/>
      <c r="IK70" s="790" t="s">
        <v>751</v>
      </c>
      <c r="IL70" s="791"/>
      <c r="IM70" s="791"/>
      <c r="IN70" s="790" t="s">
        <v>752</v>
      </c>
      <c r="IO70" s="791"/>
      <c r="IP70" s="791"/>
      <c r="IQ70" s="790" t="s">
        <v>753</v>
      </c>
      <c r="IR70" s="791"/>
      <c r="IS70" s="791"/>
      <c r="IT70" s="790" t="s">
        <v>754</v>
      </c>
      <c r="IU70" s="791"/>
      <c r="IV70" s="791"/>
      <c r="IW70" s="790" t="s">
        <v>745</v>
      </c>
      <c r="IX70" s="791"/>
      <c r="IY70" s="791"/>
      <c r="IZ70" s="790" t="s">
        <v>746</v>
      </c>
      <c r="JA70" s="791"/>
      <c r="JB70" s="791"/>
      <c r="JC70" s="790" t="s">
        <v>747</v>
      </c>
      <c r="JD70" s="791"/>
      <c r="JE70" s="791"/>
      <c r="JF70" s="790" t="s">
        <v>748</v>
      </c>
      <c r="JG70" s="791"/>
      <c r="JH70" s="791"/>
      <c r="JI70" s="790" t="s">
        <v>749</v>
      </c>
      <c r="JJ70" s="791"/>
      <c r="JK70" s="791"/>
      <c r="JL70" s="790" t="s">
        <v>750</v>
      </c>
      <c r="JM70" s="791"/>
      <c r="JN70" s="791"/>
      <c r="JO70" s="790" t="s">
        <v>751</v>
      </c>
      <c r="JP70" s="791"/>
      <c r="JQ70" s="791"/>
      <c r="JR70" s="790" t="s">
        <v>752</v>
      </c>
      <c r="JS70" s="791"/>
      <c r="JT70" s="791"/>
      <c r="JU70" s="790" t="s">
        <v>753</v>
      </c>
      <c r="JV70" s="791"/>
      <c r="JW70" s="791"/>
      <c r="JX70" s="790" t="s">
        <v>754</v>
      </c>
      <c r="JY70" s="791"/>
      <c r="JZ70" s="792"/>
    </row>
    <row r="71" spans="1:286">
      <c r="A71" s="3" t="s">
        <v>744</v>
      </c>
      <c r="B71" s="315" t="s">
        <v>755</v>
      </c>
      <c r="C71" s="315" t="s">
        <v>679</v>
      </c>
      <c r="D71" s="315" t="s">
        <v>680</v>
      </c>
      <c r="E71" s="315" t="s">
        <v>755</v>
      </c>
      <c r="F71" s="315" t="s">
        <v>679</v>
      </c>
      <c r="G71" s="315" t="s">
        <v>680</v>
      </c>
      <c r="H71" s="315" t="s">
        <v>755</v>
      </c>
      <c r="I71" s="315" t="s">
        <v>679</v>
      </c>
      <c r="J71" s="315" t="s">
        <v>680</v>
      </c>
      <c r="K71" s="315" t="s">
        <v>755</v>
      </c>
      <c r="L71" s="315" t="s">
        <v>679</v>
      </c>
      <c r="M71" s="315" t="s">
        <v>680</v>
      </c>
      <c r="N71" s="315" t="s">
        <v>755</v>
      </c>
      <c r="O71" s="315" t="s">
        <v>679</v>
      </c>
      <c r="P71" s="315" t="s">
        <v>680</v>
      </c>
      <c r="Q71" s="315" t="s">
        <v>755</v>
      </c>
      <c r="R71" s="315" t="s">
        <v>679</v>
      </c>
      <c r="S71" s="315" t="s">
        <v>680</v>
      </c>
      <c r="T71" s="315" t="s">
        <v>755</v>
      </c>
      <c r="U71" s="315" t="s">
        <v>679</v>
      </c>
      <c r="V71" s="315" t="s">
        <v>680</v>
      </c>
      <c r="W71" s="315" t="s">
        <v>755</v>
      </c>
      <c r="X71" s="315" t="s">
        <v>679</v>
      </c>
      <c r="Y71" s="315" t="s">
        <v>680</v>
      </c>
      <c r="Z71" s="315" t="s">
        <v>755</v>
      </c>
      <c r="AA71" s="315" t="s">
        <v>679</v>
      </c>
      <c r="AB71" s="315" t="s">
        <v>680</v>
      </c>
      <c r="AC71" s="315" t="s">
        <v>755</v>
      </c>
      <c r="AD71" s="315" t="s">
        <v>679</v>
      </c>
      <c r="AE71" s="315" t="s">
        <v>680</v>
      </c>
      <c r="AF71" s="315" t="s">
        <v>755</v>
      </c>
      <c r="AG71" s="315" t="s">
        <v>679</v>
      </c>
      <c r="AH71" s="315" t="s">
        <v>680</v>
      </c>
      <c r="AI71" s="315" t="s">
        <v>755</v>
      </c>
      <c r="AJ71" s="315" t="s">
        <v>679</v>
      </c>
      <c r="AK71" s="315" t="s">
        <v>680</v>
      </c>
      <c r="AL71" s="315" t="s">
        <v>755</v>
      </c>
      <c r="AM71" s="315" t="s">
        <v>679</v>
      </c>
      <c r="AN71" s="315" t="s">
        <v>680</v>
      </c>
      <c r="AO71" s="315" t="s">
        <v>755</v>
      </c>
      <c r="AP71" s="315" t="s">
        <v>679</v>
      </c>
      <c r="AQ71" s="315" t="s">
        <v>680</v>
      </c>
      <c r="AR71" s="315" t="s">
        <v>755</v>
      </c>
      <c r="AS71" s="315" t="s">
        <v>679</v>
      </c>
      <c r="AT71" s="315" t="s">
        <v>680</v>
      </c>
      <c r="AU71" s="315" t="s">
        <v>755</v>
      </c>
      <c r="AV71" s="315" t="s">
        <v>679</v>
      </c>
      <c r="AW71" s="315" t="s">
        <v>680</v>
      </c>
      <c r="AX71" s="315" t="s">
        <v>755</v>
      </c>
      <c r="AY71" s="315" t="s">
        <v>679</v>
      </c>
      <c r="AZ71" s="315" t="s">
        <v>680</v>
      </c>
      <c r="BA71" s="315" t="s">
        <v>755</v>
      </c>
      <c r="BB71" s="315" t="s">
        <v>679</v>
      </c>
      <c r="BC71" s="315" t="s">
        <v>680</v>
      </c>
      <c r="BD71" s="315" t="s">
        <v>755</v>
      </c>
      <c r="BE71" s="315" t="s">
        <v>679</v>
      </c>
      <c r="BF71" s="315" t="s">
        <v>680</v>
      </c>
      <c r="BG71" s="315" t="s">
        <v>755</v>
      </c>
      <c r="BH71" s="315" t="s">
        <v>679</v>
      </c>
      <c r="BI71" s="315" t="s">
        <v>680</v>
      </c>
      <c r="BJ71" s="315" t="s">
        <v>755</v>
      </c>
      <c r="BK71" s="315" t="s">
        <v>679</v>
      </c>
      <c r="BL71" s="315" t="s">
        <v>680</v>
      </c>
      <c r="BM71" s="315" t="s">
        <v>755</v>
      </c>
      <c r="BN71" s="315" t="s">
        <v>679</v>
      </c>
      <c r="BO71" s="315" t="s">
        <v>680</v>
      </c>
      <c r="BP71" s="315" t="s">
        <v>755</v>
      </c>
      <c r="BQ71" s="315" t="s">
        <v>679</v>
      </c>
      <c r="BR71" s="315" t="s">
        <v>680</v>
      </c>
      <c r="BS71" s="315" t="s">
        <v>755</v>
      </c>
      <c r="BT71" s="315" t="s">
        <v>679</v>
      </c>
      <c r="BU71" s="315" t="s">
        <v>680</v>
      </c>
      <c r="BV71" s="315" t="s">
        <v>755</v>
      </c>
      <c r="BW71" s="315" t="s">
        <v>679</v>
      </c>
      <c r="BX71" s="315" t="s">
        <v>680</v>
      </c>
      <c r="BY71" s="315" t="s">
        <v>755</v>
      </c>
      <c r="BZ71" s="315" t="s">
        <v>679</v>
      </c>
      <c r="CA71" s="315" t="s">
        <v>680</v>
      </c>
      <c r="CB71" s="315" t="s">
        <v>755</v>
      </c>
      <c r="CC71" s="315" t="s">
        <v>679</v>
      </c>
      <c r="CD71" s="315" t="s">
        <v>680</v>
      </c>
      <c r="CE71" s="315" t="s">
        <v>755</v>
      </c>
      <c r="CF71" s="315" t="s">
        <v>679</v>
      </c>
      <c r="CG71" s="315" t="s">
        <v>680</v>
      </c>
      <c r="CH71" s="315" t="s">
        <v>755</v>
      </c>
      <c r="CI71" s="315" t="s">
        <v>679</v>
      </c>
      <c r="CJ71" s="315" t="s">
        <v>680</v>
      </c>
      <c r="CK71" s="315" t="s">
        <v>755</v>
      </c>
      <c r="CL71" s="315" t="s">
        <v>679</v>
      </c>
      <c r="CM71" s="315" t="s">
        <v>680</v>
      </c>
      <c r="CN71" s="315" t="s">
        <v>755</v>
      </c>
      <c r="CO71" s="315" t="s">
        <v>679</v>
      </c>
      <c r="CP71" s="315" t="s">
        <v>680</v>
      </c>
      <c r="CQ71" s="315" t="s">
        <v>755</v>
      </c>
      <c r="CR71" s="315" t="s">
        <v>679</v>
      </c>
      <c r="CS71" s="315" t="s">
        <v>680</v>
      </c>
      <c r="CT71" s="315" t="s">
        <v>755</v>
      </c>
      <c r="CU71" s="315" t="s">
        <v>679</v>
      </c>
      <c r="CV71" s="315" t="s">
        <v>680</v>
      </c>
      <c r="CW71" s="315" t="s">
        <v>755</v>
      </c>
      <c r="CX71" s="315" t="s">
        <v>679</v>
      </c>
      <c r="CY71" s="315" t="s">
        <v>680</v>
      </c>
      <c r="CZ71" s="315" t="s">
        <v>755</v>
      </c>
      <c r="DA71" s="315" t="s">
        <v>679</v>
      </c>
      <c r="DB71" s="315" t="s">
        <v>680</v>
      </c>
      <c r="DC71" s="315" t="s">
        <v>755</v>
      </c>
      <c r="DD71" s="315" t="s">
        <v>679</v>
      </c>
      <c r="DE71" s="315" t="s">
        <v>680</v>
      </c>
      <c r="DF71" s="315" t="s">
        <v>755</v>
      </c>
      <c r="DG71" s="315" t="s">
        <v>679</v>
      </c>
      <c r="DH71" s="315" t="s">
        <v>680</v>
      </c>
      <c r="DI71" s="315" t="s">
        <v>755</v>
      </c>
      <c r="DJ71" s="315" t="s">
        <v>679</v>
      </c>
      <c r="DK71" s="315" t="s">
        <v>680</v>
      </c>
      <c r="DL71" s="315" t="s">
        <v>755</v>
      </c>
      <c r="DM71" s="315" t="s">
        <v>679</v>
      </c>
      <c r="DN71" s="315" t="s">
        <v>680</v>
      </c>
      <c r="DO71" s="315" t="s">
        <v>755</v>
      </c>
      <c r="DP71" s="315" t="s">
        <v>679</v>
      </c>
      <c r="DQ71" s="315" t="s">
        <v>680</v>
      </c>
      <c r="DR71" s="315" t="s">
        <v>755</v>
      </c>
      <c r="DS71" s="315" t="s">
        <v>679</v>
      </c>
      <c r="DT71" s="315" t="s">
        <v>680</v>
      </c>
      <c r="DU71" s="315" t="s">
        <v>755</v>
      </c>
      <c r="DV71" s="315" t="s">
        <v>679</v>
      </c>
      <c r="DW71" s="315" t="s">
        <v>680</v>
      </c>
      <c r="DX71" s="315" t="s">
        <v>755</v>
      </c>
      <c r="DY71" s="315" t="s">
        <v>679</v>
      </c>
      <c r="DZ71" s="315" t="s">
        <v>680</v>
      </c>
      <c r="EA71" s="315" t="s">
        <v>755</v>
      </c>
      <c r="EB71" s="315" t="s">
        <v>679</v>
      </c>
      <c r="EC71" s="315" t="s">
        <v>680</v>
      </c>
      <c r="ED71" s="315" t="s">
        <v>755</v>
      </c>
      <c r="EE71" s="315" t="s">
        <v>679</v>
      </c>
      <c r="EF71" s="315" t="s">
        <v>680</v>
      </c>
      <c r="EG71" s="315" t="s">
        <v>755</v>
      </c>
      <c r="EH71" s="315" t="s">
        <v>679</v>
      </c>
      <c r="EI71" s="315" t="s">
        <v>680</v>
      </c>
      <c r="EJ71" s="315" t="s">
        <v>755</v>
      </c>
      <c r="EK71" s="315" t="s">
        <v>679</v>
      </c>
      <c r="EL71" s="315" t="s">
        <v>680</v>
      </c>
      <c r="EM71" s="315" t="s">
        <v>755</v>
      </c>
      <c r="EN71" s="315" t="s">
        <v>679</v>
      </c>
      <c r="EO71" s="315" t="s">
        <v>680</v>
      </c>
      <c r="EP71" s="315" t="s">
        <v>755</v>
      </c>
      <c r="EQ71" s="315" t="s">
        <v>679</v>
      </c>
      <c r="ER71" s="315" t="s">
        <v>680</v>
      </c>
      <c r="ES71" s="315" t="s">
        <v>755</v>
      </c>
      <c r="ET71" s="315" t="s">
        <v>679</v>
      </c>
      <c r="EU71" s="315" t="s">
        <v>680</v>
      </c>
      <c r="EV71" s="315" t="s">
        <v>755</v>
      </c>
      <c r="EW71" s="315" t="s">
        <v>679</v>
      </c>
      <c r="EX71" s="315" t="s">
        <v>680</v>
      </c>
      <c r="EY71" s="315" t="s">
        <v>755</v>
      </c>
      <c r="EZ71" s="315" t="s">
        <v>679</v>
      </c>
      <c r="FA71" s="315" t="s">
        <v>680</v>
      </c>
      <c r="FB71" s="315" t="s">
        <v>755</v>
      </c>
      <c r="FC71" s="315" t="s">
        <v>679</v>
      </c>
      <c r="FD71" s="315" t="s">
        <v>680</v>
      </c>
      <c r="FE71" s="315" t="s">
        <v>755</v>
      </c>
      <c r="FF71" s="315" t="s">
        <v>679</v>
      </c>
      <c r="FG71" s="315" t="s">
        <v>680</v>
      </c>
      <c r="FH71" s="315" t="s">
        <v>755</v>
      </c>
      <c r="FI71" s="315" t="s">
        <v>679</v>
      </c>
      <c r="FJ71" s="315" t="s">
        <v>680</v>
      </c>
      <c r="FK71" s="315" t="s">
        <v>755</v>
      </c>
      <c r="FL71" s="315" t="s">
        <v>679</v>
      </c>
      <c r="FM71" s="315" t="s">
        <v>680</v>
      </c>
      <c r="FN71" s="315" t="s">
        <v>755</v>
      </c>
      <c r="FO71" s="315" t="s">
        <v>679</v>
      </c>
      <c r="FP71" s="315" t="s">
        <v>680</v>
      </c>
      <c r="FQ71" s="315" t="s">
        <v>755</v>
      </c>
      <c r="FR71" s="315" t="s">
        <v>679</v>
      </c>
      <c r="FS71" s="315" t="s">
        <v>680</v>
      </c>
      <c r="FT71" s="315" t="s">
        <v>755</v>
      </c>
      <c r="FU71" s="315" t="s">
        <v>679</v>
      </c>
      <c r="FV71" s="315" t="s">
        <v>680</v>
      </c>
      <c r="FW71" s="315" t="s">
        <v>755</v>
      </c>
      <c r="FX71" s="315" t="s">
        <v>679</v>
      </c>
      <c r="FY71" s="315" t="s">
        <v>680</v>
      </c>
      <c r="FZ71" s="315" t="s">
        <v>755</v>
      </c>
      <c r="GA71" s="315" t="s">
        <v>679</v>
      </c>
      <c r="GB71" s="315" t="s">
        <v>680</v>
      </c>
      <c r="GC71" s="315" t="s">
        <v>755</v>
      </c>
      <c r="GD71" s="315" t="s">
        <v>679</v>
      </c>
      <c r="GE71" s="315" t="s">
        <v>680</v>
      </c>
      <c r="GF71" s="315" t="s">
        <v>755</v>
      </c>
      <c r="GG71" s="315" t="s">
        <v>679</v>
      </c>
      <c r="GH71" s="315" t="s">
        <v>680</v>
      </c>
      <c r="GI71" s="315" t="s">
        <v>755</v>
      </c>
      <c r="GJ71" s="315" t="s">
        <v>679</v>
      </c>
      <c r="GK71" s="315" t="s">
        <v>680</v>
      </c>
      <c r="GL71" s="315" t="s">
        <v>755</v>
      </c>
      <c r="GM71" s="315" t="s">
        <v>679</v>
      </c>
      <c r="GN71" s="315" t="s">
        <v>680</v>
      </c>
      <c r="GO71" s="315" t="s">
        <v>755</v>
      </c>
      <c r="GP71" s="315" t="s">
        <v>679</v>
      </c>
      <c r="GQ71" s="315" t="s">
        <v>680</v>
      </c>
      <c r="GR71" s="315" t="s">
        <v>755</v>
      </c>
      <c r="GS71" s="315" t="s">
        <v>679</v>
      </c>
      <c r="GT71" s="315" t="s">
        <v>680</v>
      </c>
      <c r="GU71" s="315" t="s">
        <v>755</v>
      </c>
      <c r="GV71" s="315" t="s">
        <v>679</v>
      </c>
      <c r="GW71" s="315" t="s">
        <v>680</v>
      </c>
      <c r="GX71" s="315" t="s">
        <v>755</v>
      </c>
      <c r="GY71" s="315" t="s">
        <v>679</v>
      </c>
      <c r="GZ71" s="315" t="s">
        <v>680</v>
      </c>
      <c r="HA71" s="315" t="s">
        <v>755</v>
      </c>
      <c r="HB71" s="315" t="s">
        <v>679</v>
      </c>
      <c r="HC71" s="315" t="s">
        <v>680</v>
      </c>
      <c r="HD71" s="315" t="s">
        <v>755</v>
      </c>
      <c r="HE71" s="315" t="s">
        <v>679</v>
      </c>
      <c r="HF71" s="315" t="s">
        <v>680</v>
      </c>
      <c r="HG71" s="315" t="s">
        <v>755</v>
      </c>
      <c r="HH71" s="315" t="s">
        <v>679</v>
      </c>
      <c r="HI71" s="315" t="s">
        <v>680</v>
      </c>
      <c r="HJ71" s="315" t="s">
        <v>755</v>
      </c>
      <c r="HK71" s="315" t="s">
        <v>679</v>
      </c>
      <c r="HL71" s="315" t="s">
        <v>680</v>
      </c>
      <c r="HM71" s="315" t="s">
        <v>755</v>
      </c>
      <c r="HN71" s="315" t="s">
        <v>679</v>
      </c>
      <c r="HO71" s="315" t="s">
        <v>680</v>
      </c>
      <c r="HP71" s="315" t="s">
        <v>755</v>
      </c>
      <c r="HQ71" s="315" t="s">
        <v>679</v>
      </c>
      <c r="HR71" s="315" t="s">
        <v>680</v>
      </c>
      <c r="HS71" s="315" t="s">
        <v>755</v>
      </c>
      <c r="HT71" s="315" t="s">
        <v>679</v>
      </c>
      <c r="HU71" s="315" t="s">
        <v>680</v>
      </c>
      <c r="HV71" s="315" t="s">
        <v>755</v>
      </c>
      <c r="HW71" s="315" t="s">
        <v>679</v>
      </c>
      <c r="HX71" s="315" t="s">
        <v>680</v>
      </c>
      <c r="HY71" s="315" t="s">
        <v>755</v>
      </c>
      <c r="HZ71" s="315" t="s">
        <v>679</v>
      </c>
      <c r="IA71" s="315" t="s">
        <v>680</v>
      </c>
      <c r="IB71" s="315" t="s">
        <v>755</v>
      </c>
      <c r="IC71" s="315" t="s">
        <v>679</v>
      </c>
      <c r="ID71" s="315" t="s">
        <v>680</v>
      </c>
      <c r="IE71" s="315" t="s">
        <v>755</v>
      </c>
      <c r="IF71" s="315" t="s">
        <v>679</v>
      </c>
      <c r="IG71" s="315" t="s">
        <v>680</v>
      </c>
      <c r="IH71" s="315" t="s">
        <v>755</v>
      </c>
      <c r="II71" s="315" t="s">
        <v>679</v>
      </c>
      <c r="IJ71" s="315" t="s">
        <v>680</v>
      </c>
      <c r="IK71" s="315" t="s">
        <v>755</v>
      </c>
      <c r="IL71" s="315" t="s">
        <v>679</v>
      </c>
      <c r="IM71" s="315" t="s">
        <v>680</v>
      </c>
      <c r="IN71" s="315" t="s">
        <v>755</v>
      </c>
      <c r="IO71" s="315" t="s">
        <v>679</v>
      </c>
      <c r="IP71" s="315" t="s">
        <v>680</v>
      </c>
      <c r="IQ71" s="315" t="s">
        <v>755</v>
      </c>
      <c r="IR71" s="315" t="s">
        <v>679</v>
      </c>
      <c r="IS71" s="315" t="s">
        <v>680</v>
      </c>
      <c r="IT71" s="315" t="s">
        <v>755</v>
      </c>
      <c r="IU71" s="315" t="s">
        <v>679</v>
      </c>
      <c r="IV71" s="315" t="s">
        <v>680</v>
      </c>
      <c r="IW71" s="315" t="s">
        <v>755</v>
      </c>
      <c r="IX71" s="315" t="s">
        <v>679</v>
      </c>
      <c r="IY71" s="315" t="s">
        <v>680</v>
      </c>
      <c r="IZ71" s="315" t="s">
        <v>755</v>
      </c>
      <c r="JA71" s="315" t="s">
        <v>679</v>
      </c>
      <c r="JB71" s="315" t="s">
        <v>680</v>
      </c>
      <c r="JC71" s="315" t="s">
        <v>755</v>
      </c>
      <c r="JD71" s="315" t="s">
        <v>679</v>
      </c>
      <c r="JE71" s="315" t="s">
        <v>680</v>
      </c>
      <c r="JF71" s="315" t="s">
        <v>755</v>
      </c>
      <c r="JG71" s="315" t="s">
        <v>679</v>
      </c>
      <c r="JH71" s="315" t="s">
        <v>680</v>
      </c>
      <c r="JI71" s="315" t="s">
        <v>755</v>
      </c>
      <c r="JJ71" s="315" t="s">
        <v>679</v>
      </c>
      <c r="JK71" s="315" t="s">
        <v>680</v>
      </c>
      <c r="JL71" s="315" t="s">
        <v>755</v>
      </c>
      <c r="JM71" s="315" t="s">
        <v>679</v>
      </c>
      <c r="JN71" s="315" t="s">
        <v>680</v>
      </c>
      <c r="JO71" s="315" t="s">
        <v>755</v>
      </c>
      <c r="JP71" s="315" t="s">
        <v>679</v>
      </c>
      <c r="JQ71" s="315" t="s">
        <v>680</v>
      </c>
      <c r="JR71" s="315" t="s">
        <v>755</v>
      </c>
      <c r="JS71" s="315" t="s">
        <v>679</v>
      </c>
      <c r="JT71" s="315" t="s">
        <v>680</v>
      </c>
      <c r="JU71" s="315" t="s">
        <v>755</v>
      </c>
      <c r="JV71" s="315" t="s">
        <v>679</v>
      </c>
      <c r="JW71" s="315" t="s">
        <v>680</v>
      </c>
      <c r="JX71" s="315" t="s">
        <v>755</v>
      </c>
      <c r="JY71" s="315" t="s">
        <v>679</v>
      </c>
      <c r="JZ71" s="336" t="s">
        <v>680</v>
      </c>
    </row>
    <row r="72" spans="1:286">
      <c r="A72" s="421" t="s">
        <v>475</v>
      </c>
      <c r="B72" s="311" t="s">
        <v>451</v>
      </c>
      <c r="C72" s="312" t="s">
        <v>451</v>
      </c>
      <c r="D72" s="312" t="s">
        <v>451</v>
      </c>
      <c r="E72" s="312" t="s">
        <v>451</v>
      </c>
      <c r="F72" s="312" t="s">
        <v>451</v>
      </c>
      <c r="G72" s="312" t="s">
        <v>451</v>
      </c>
      <c r="H72" s="312">
        <v>1</v>
      </c>
      <c r="I72" s="312">
        <v>1</v>
      </c>
      <c r="J72" s="312">
        <v>0</v>
      </c>
      <c r="K72" s="312">
        <v>7</v>
      </c>
      <c r="L72" s="312">
        <v>4</v>
      </c>
      <c r="M72" s="312">
        <v>3</v>
      </c>
      <c r="N72" s="312">
        <v>26</v>
      </c>
      <c r="O72" s="312">
        <v>14</v>
      </c>
      <c r="P72" s="312">
        <v>12</v>
      </c>
      <c r="Q72" s="312">
        <v>35</v>
      </c>
      <c r="R72" s="312">
        <v>24</v>
      </c>
      <c r="S72" s="312">
        <v>11</v>
      </c>
      <c r="T72" s="312">
        <v>38</v>
      </c>
      <c r="U72" s="312">
        <v>26</v>
      </c>
      <c r="V72" s="312">
        <v>12</v>
      </c>
      <c r="W72" s="312">
        <v>42</v>
      </c>
      <c r="X72" s="312">
        <v>29</v>
      </c>
      <c r="Y72" s="312">
        <v>13</v>
      </c>
      <c r="Z72" s="312">
        <v>38</v>
      </c>
      <c r="AA72" s="312">
        <v>30</v>
      </c>
      <c r="AB72" s="312">
        <v>8</v>
      </c>
      <c r="AC72" s="312">
        <v>8</v>
      </c>
      <c r="AD72" s="312">
        <v>6</v>
      </c>
      <c r="AE72" s="348">
        <v>2</v>
      </c>
      <c r="AF72" s="311" t="s">
        <v>451</v>
      </c>
      <c r="AG72" s="312" t="s">
        <v>451</v>
      </c>
      <c r="AH72" s="312" t="s">
        <v>451</v>
      </c>
      <c r="AI72" s="312">
        <v>1</v>
      </c>
      <c r="AJ72" s="312">
        <v>1</v>
      </c>
      <c r="AK72" s="312">
        <v>0</v>
      </c>
      <c r="AL72" s="312">
        <v>10</v>
      </c>
      <c r="AM72" s="312">
        <v>5</v>
      </c>
      <c r="AN72" s="312">
        <v>5</v>
      </c>
      <c r="AO72" s="312">
        <v>26</v>
      </c>
      <c r="AP72" s="312">
        <v>16</v>
      </c>
      <c r="AQ72" s="312">
        <v>10</v>
      </c>
      <c r="AR72" s="312">
        <v>39</v>
      </c>
      <c r="AS72" s="312">
        <v>24</v>
      </c>
      <c r="AT72" s="312">
        <v>15</v>
      </c>
      <c r="AU72" s="312">
        <v>41</v>
      </c>
      <c r="AV72" s="312">
        <v>29</v>
      </c>
      <c r="AW72" s="312">
        <v>12</v>
      </c>
      <c r="AX72" s="312">
        <v>41</v>
      </c>
      <c r="AY72" s="312">
        <v>30</v>
      </c>
      <c r="AZ72" s="312">
        <v>11</v>
      </c>
      <c r="BA72" s="312">
        <v>33</v>
      </c>
      <c r="BB72" s="312">
        <v>26</v>
      </c>
      <c r="BC72" s="312">
        <v>7</v>
      </c>
      <c r="BD72" s="312">
        <v>6</v>
      </c>
      <c r="BE72" s="312">
        <v>5</v>
      </c>
      <c r="BF72" s="312">
        <v>1</v>
      </c>
      <c r="BG72" s="311" t="s">
        <v>451</v>
      </c>
      <c r="BH72" s="312" t="s">
        <v>451</v>
      </c>
      <c r="BI72" s="312" t="s">
        <v>451</v>
      </c>
      <c r="BJ72" s="312">
        <v>3</v>
      </c>
      <c r="BK72" s="312">
        <v>2</v>
      </c>
      <c r="BL72" s="312">
        <v>1</v>
      </c>
      <c r="BM72" s="312">
        <v>15</v>
      </c>
      <c r="BN72" s="312">
        <v>6</v>
      </c>
      <c r="BO72" s="312">
        <v>9</v>
      </c>
      <c r="BP72" s="312">
        <v>30</v>
      </c>
      <c r="BQ72" s="312">
        <v>21</v>
      </c>
      <c r="BR72" s="312">
        <v>9</v>
      </c>
      <c r="BS72" s="312">
        <v>33</v>
      </c>
      <c r="BT72" s="312">
        <v>22</v>
      </c>
      <c r="BU72" s="312">
        <v>11</v>
      </c>
      <c r="BV72" s="312">
        <v>43</v>
      </c>
      <c r="BW72" s="312">
        <v>30</v>
      </c>
      <c r="BX72" s="312">
        <v>13</v>
      </c>
      <c r="BY72" s="312">
        <v>46</v>
      </c>
      <c r="BZ72" s="312">
        <v>34</v>
      </c>
      <c r="CA72" s="312">
        <v>12</v>
      </c>
      <c r="CB72" s="312">
        <v>26</v>
      </c>
      <c r="CC72" s="312">
        <v>19</v>
      </c>
      <c r="CD72" s="312">
        <v>7</v>
      </c>
      <c r="CE72" s="312">
        <v>5</v>
      </c>
      <c r="CF72" s="312">
        <v>4</v>
      </c>
      <c r="CG72" s="348">
        <v>1</v>
      </c>
      <c r="CH72" s="312" t="s">
        <v>451</v>
      </c>
      <c r="CI72" s="312" t="s">
        <v>451</v>
      </c>
      <c r="CJ72" s="312" t="s">
        <v>451</v>
      </c>
      <c r="CK72" s="312">
        <v>1</v>
      </c>
      <c r="CL72" s="312">
        <v>1</v>
      </c>
      <c r="CM72" s="312">
        <v>0</v>
      </c>
      <c r="CN72" s="312">
        <v>4</v>
      </c>
      <c r="CO72" s="312">
        <v>1</v>
      </c>
      <c r="CP72" s="312">
        <v>3</v>
      </c>
      <c r="CQ72" s="312">
        <v>18</v>
      </c>
      <c r="CR72" s="312">
        <v>7</v>
      </c>
      <c r="CS72" s="312">
        <v>11</v>
      </c>
      <c r="CT72" s="312">
        <v>36</v>
      </c>
      <c r="CU72" s="312">
        <v>28</v>
      </c>
      <c r="CV72" s="312">
        <v>8</v>
      </c>
      <c r="CW72" s="312">
        <v>33</v>
      </c>
      <c r="CX72" s="312">
        <v>20</v>
      </c>
      <c r="CY72" s="312">
        <v>13</v>
      </c>
      <c r="CZ72" s="312">
        <v>44</v>
      </c>
      <c r="DA72" s="312">
        <v>31</v>
      </c>
      <c r="DB72" s="312">
        <v>13</v>
      </c>
      <c r="DC72" s="312">
        <v>43</v>
      </c>
      <c r="DD72" s="312">
        <v>32</v>
      </c>
      <c r="DE72" s="312">
        <v>11</v>
      </c>
      <c r="DF72" s="312">
        <v>23</v>
      </c>
      <c r="DG72" s="312">
        <v>16</v>
      </c>
      <c r="DH72" s="312">
        <v>7</v>
      </c>
      <c r="DI72" s="312">
        <v>6</v>
      </c>
      <c r="DJ72" s="312">
        <v>5</v>
      </c>
      <c r="DK72" s="348">
        <v>1</v>
      </c>
      <c r="DL72" s="312">
        <v>1</v>
      </c>
      <c r="DM72" s="312">
        <v>1</v>
      </c>
      <c r="DN72" s="312">
        <v>0</v>
      </c>
      <c r="DO72" s="312">
        <v>7</v>
      </c>
      <c r="DP72" s="312">
        <v>4</v>
      </c>
      <c r="DQ72" s="312">
        <v>3</v>
      </c>
      <c r="DR72" s="312">
        <v>28</v>
      </c>
      <c r="DS72" s="312">
        <v>16</v>
      </c>
      <c r="DT72" s="312">
        <v>12</v>
      </c>
      <c r="DU72" s="312">
        <v>32</v>
      </c>
      <c r="DV72" s="312">
        <v>24</v>
      </c>
      <c r="DW72" s="312">
        <v>8</v>
      </c>
      <c r="DX72" s="312">
        <v>39</v>
      </c>
      <c r="DY72" s="312">
        <v>26</v>
      </c>
      <c r="DZ72" s="312">
        <v>13</v>
      </c>
      <c r="EA72" s="312">
        <v>37</v>
      </c>
      <c r="EB72" s="312">
        <v>22</v>
      </c>
      <c r="EC72" s="312">
        <v>15</v>
      </c>
      <c r="ED72" s="312">
        <v>44</v>
      </c>
      <c r="EE72" s="312">
        <v>35</v>
      </c>
      <c r="EF72" s="312">
        <v>9</v>
      </c>
      <c r="EG72" s="312">
        <v>17</v>
      </c>
      <c r="EH72" s="312">
        <v>11</v>
      </c>
      <c r="EI72" s="312">
        <v>6</v>
      </c>
      <c r="EJ72" s="312">
        <v>7</v>
      </c>
      <c r="EK72" s="312">
        <v>5</v>
      </c>
      <c r="EL72" s="348">
        <v>2</v>
      </c>
      <c r="EM72" s="312">
        <v>2</v>
      </c>
      <c r="EN72" s="312">
        <v>2</v>
      </c>
      <c r="EO72" s="312">
        <v>0</v>
      </c>
      <c r="EP72" s="312">
        <v>9</v>
      </c>
      <c r="EQ72" s="312">
        <v>5</v>
      </c>
      <c r="ER72" s="312">
        <v>4</v>
      </c>
      <c r="ES72" s="312">
        <v>28</v>
      </c>
      <c r="ET72" s="312">
        <v>16</v>
      </c>
      <c r="EU72" s="312">
        <v>12</v>
      </c>
      <c r="EV72" s="312">
        <v>35</v>
      </c>
      <c r="EW72" s="312">
        <v>24</v>
      </c>
      <c r="EX72" s="312">
        <v>11</v>
      </c>
      <c r="EY72" s="312">
        <v>39</v>
      </c>
      <c r="EZ72" s="312">
        <v>25</v>
      </c>
      <c r="FA72" s="312">
        <v>14</v>
      </c>
      <c r="FB72" s="312">
        <v>43</v>
      </c>
      <c r="FC72" s="312">
        <v>30</v>
      </c>
      <c r="FD72" s="312">
        <v>13</v>
      </c>
      <c r="FE72" s="312">
        <v>43</v>
      </c>
      <c r="FF72" s="312">
        <v>31</v>
      </c>
      <c r="FG72" s="312">
        <v>12</v>
      </c>
      <c r="FH72" s="312">
        <v>8</v>
      </c>
      <c r="FI72" s="312">
        <v>6</v>
      </c>
      <c r="FJ72" s="312">
        <v>2</v>
      </c>
      <c r="FK72" s="312">
        <v>6</v>
      </c>
      <c r="FL72" s="312">
        <v>4</v>
      </c>
      <c r="FM72" s="348">
        <v>2</v>
      </c>
      <c r="FN72" s="312" t="s">
        <v>451</v>
      </c>
      <c r="FO72" s="312" t="s">
        <v>451</v>
      </c>
      <c r="FP72" s="312" t="s">
        <v>451</v>
      </c>
      <c r="FQ72" s="312">
        <v>3</v>
      </c>
      <c r="FR72" s="312">
        <v>2</v>
      </c>
      <c r="FS72" s="312">
        <v>1</v>
      </c>
      <c r="FT72" s="312">
        <v>17</v>
      </c>
      <c r="FU72" s="312">
        <v>8</v>
      </c>
      <c r="FV72" s="312">
        <v>9</v>
      </c>
      <c r="FW72" s="312">
        <v>30</v>
      </c>
      <c r="FX72" s="312">
        <v>17</v>
      </c>
      <c r="FY72" s="312">
        <v>13</v>
      </c>
      <c r="FZ72" s="312">
        <v>39</v>
      </c>
      <c r="GA72" s="312">
        <v>25</v>
      </c>
      <c r="GB72" s="312">
        <v>14</v>
      </c>
      <c r="GC72" s="312">
        <v>43</v>
      </c>
      <c r="GD72" s="312">
        <v>29</v>
      </c>
      <c r="GE72" s="312">
        <v>14</v>
      </c>
      <c r="GF72" s="312">
        <v>42</v>
      </c>
      <c r="GG72" s="312">
        <v>30</v>
      </c>
      <c r="GH72" s="312">
        <v>12</v>
      </c>
      <c r="GI72" s="312">
        <v>38</v>
      </c>
      <c r="GJ72" s="312">
        <v>27</v>
      </c>
      <c r="GK72" s="312">
        <v>11</v>
      </c>
      <c r="GL72" s="312">
        <v>5</v>
      </c>
      <c r="GM72" s="312">
        <v>5</v>
      </c>
      <c r="GN72" s="312">
        <v>0</v>
      </c>
      <c r="GO72" s="312">
        <v>6</v>
      </c>
      <c r="GP72" s="312">
        <v>4</v>
      </c>
      <c r="GQ72" s="348">
        <v>2</v>
      </c>
      <c r="GR72" s="312" t="s">
        <v>451</v>
      </c>
      <c r="GS72" s="312" t="s">
        <v>451</v>
      </c>
      <c r="GT72" s="312" t="s">
        <v>451</v>
      </c>
      <c r="GU72" s="312">
        <v>4</v>
      </c>
      <c r="GV72" s="312">
        <v>1</v>
      </c>
      <c r="GW72" s="312">
        <v>3</v>
      </c>
      <c r="GX72" s="312">
        <v>20</v>
      </c>
      <c r="GY72" s="312">
        <v>7</v>
      </c>
      <c r="GZ72" s="312">
        <v>13</v>
      </c>
      <c r="HA72" s="312">
        <v>30</v>
      </c>
      <c r="HB72" s="312">
        <v>21</v>
      </c>
      <c r="HC72" s="312">
        <v>9</v>
      </c>
      <c r="HD72" s="312">
        <v>34</v>
      </c>
      <c r="HE72" s="312">
        <v>22</v>
      </c>
      <c r="HF72" s="312">
        <v>12</v>
      </c>
      <c r="HG72" s="312">
        <v>42</v>
      </c>
      <c r="HH72" s="312">
        <v>28</v>
      </c>
      <c r="HI72" s="312">
        <v>14</v>
      </c>
      <c r="HJ72" s="312">
        <v>46</v>
      </c>
      <c r="HK72" s="312">
        <v>34</v>
      </c>
      <c r="HL72" s="312">
        <v>12</v>
      </c>
      <c r="HM72" s="312">
        <v>31</v>
      </c>
      <c r="HN72" s="312">
        <v>21</v>
      </c>
      <c r="HO72" s="312">
        <v>10</v>
      </c>
      <c r="HP72" s="312">
        <v>4</v>
      </c>
      <c r="HQ72" s="312">
        <v>4</v>
      </c>
      <c r="HR72" s="312">
        <v>0</v>
      </c>
      <c r="HS72" s="312">
        <v>6</v>
      </c>
      <c r="HT72" s="312">
        <v>4</v>
      </c>
      <c r="HU72" s="348">
        <v>2</v>
      </c>
      <c r="HV72" s="312">
        <v>4</v>
      </c>
      <c r="HW72" s="312">
        <v>1</v>
      </c>
      <c r="HX72" s="312">
        <v>3</v>
      </c>
      <c r="HY72" s="312">
        <v>17</v>
      </c>
      <c r="HZ72" s="312">
        <v>7</v>
      </c>
      <c r="IA72" s="312">
        <v>10</v>
      </c>
      <c r="IB72" s="312">
        <v>34</v>
      </c>
      <c r="IC72" s="312">
        <v>27</v>
      </c>
      <c r="ID72" s="312">
        <v>7</v>
      </c>
      <c r="IE72" s="312">
        <v>34</v>
      </c>
      <c r="IF72" s="312">
        <v>19</v>
      </c>
      <c r="IG72" s="312">
        <v>15</v>
      </c>
      <c r="IH72" s="312">
        <v>44</v>
      </c>
      <c r="II72" s="312">
        <v>29</v>
      </c>
      <c r="IJ72" s="312">
        <v>15</v>
      </c>
      <c r="IK72" s="312">
        <v>45</v>
      </c>
      <c r="IL72" s="312">
        <v>34</v>
      </c>
      <c r="IM72" s="312">
        <v>11</v>
      </c>
      <c r="IN72" s="312">
        <v>27</v>
      </c>
      <c r="IO72" s="312">
        <v>19</v>
      </c>
      <c r="IP72" s="312">
        <v>8</v>
      </c>
      <c r="IQ72" s="312">
        <v>5</v>
      </c>
      <c r="IR72" s="312">
        <v>4</v>
      </c>
      <c r="IS72" s="312">
        <v>1</v>
      </c>
      <c r="IT72" s="312">
        <v>5</v>
      </c>
      <c r="IU72" s="312">
        <v>3</v>
      </c>
      <c r="IV72" s="348">
        <v>2</v>
      </c>
      <c r="IW72" s="312" t="s">
        <v>451</v>
      </c>
      <c r="IX72" s="312" t="s">
        <v>451</v>
      </c>
      <c r="IY72" s="312" t="s">
        <v>451</v>
      </c>
      <c r="IZ72" s="312">
        <v>5</v>
      </c>
      <c r="JA72" s="312">
        <v>3</v>
      </c>
      <c r="JB72" s="312">
        <v>2</v>
      </c>
      <c r="JC72" s="312">
        <v>22</v>
      </c>
      <c r="JD72" s="312">
        <v>13</v>
      </c>
      <c r="JE72" s="312">
        <v>9</v>
      </c>
      <c r="JF72" s="312">
        <v>29</v>
      </c>
      <c r="JG72" s="312">
        <v>21</v>
      </c>
      <c r="JH72" s="312">
        <v>8</v>
      </c>
      <c r="JI72" s="312">
        <v>42</v>
      </c>
      <c r="JJ72" s="312">
        <v>24</v>
      </c>
      <c r="JK72" s="312">
        <v>18</v>
      </c>
      <c r="JL72" s="312">
        <v>40</v>
      </c>
      <c r="JM72" s="312">
        <v>23</v>
      </c>
      <c r="JN72" s="312">
        <v>17</v>
      </c>
      <c r="JO72" s="312">
        <v>45</v>
      </c>
      <c r="JP72" s="312">
        <v>36</v>
      </c>
      <c r="JQ72" s="312">
        <v>9</v>
      </c>
      <c r="JR72" s="312">
        <v>21</v>
      </c>
      <c r="JS72" s="312">
        <v>14</v>
      </c>
      <c r="JT72" s="312">
        <v>7</v>
      </c>
      <c r="JU72" s="312">
        <v>10</v>
      </c>
      <c r="JV72" s="312">
        <v>7</v>
      </c>
      <c r="JW72" s="312">
        <v>3</v>
      </c>
      <c r="JX72" s="312">
        <v>4</v>
      </c>
      <c r="JY72" s="312">
        <v>3</v>
      </c>
      <c r="JZ72" s="348">
        <v>1</v>
      </c>
    </row>
    <row r="73" spans="1:286" ht="16" thickBot="1">
      <c r="A73" s="425" t="s">
        <v>691</v>
      </c>
      <c r="B73" s="426">
        <v>1</v>
      </c>
      <c r="C73" s="427">
        <v>0</v>
      </c>
      <c r="D73" s="427">
        <v>1</v>
      </c>
      <c r="E73" s="427">
        <v>14</v>
      </c>
      <c r="F73" s="427">
        <v>7</v>
      </c>
      <c r="G73" s="427">
        <v>7</v>
      </c>
      <c r="H73" s="427">
        <v>83</v>
      </c>
      <c r="I73" s="427">
        <v>39</v>
      </c>
      <c r="J73" s="427">
        <v>44</v>
      </c>
      <c r="K73" s="427">
        <v>171</v>
      </c>
      <c r="L73" s="427">
        <v>100</v>
      </c>
      <c r="M73" s="427">
        <v>71</v>
      </c>
      <c r="N73" s="427">
        <v>283</v>
      </c>
      <c r="O73" s="427">
        <v>156</v>
      </c>
      <c r="P73" s="427">
        <v>127</v>
      </c>
      <c r="Q73" s="427">
        <v>350</v>
      </c>
      <c r="R73" s="427">
        <v>228</v>
      </c>
      <c r="S73" s="427">
        <v>122</v>
      </c>
      <c r="T73" s="427">
        <v>342</v>
      </c>
      <c r="U73" s="427">
        <v>208</v>
      </c>
      <c r="V73" s="427">
        <v>134</v>
      </c>
      <c r="W73" s="427">
        <v>325</v>
      </c>
      <c r="X73" s="427">
        <v>222</v>
      </c>
      <c r="Y73" s="427">
        <v>103</v>
      </c>
      <c r="Z73" s="427">
        <v>217</v>
      </c>
      <c r="AA73" s="427">
        <v>155</v>
      </c>
      <c r="AB73" s="427">
        <v>62</v>
      </c>
      <c r="AC73" s="427">
        <v>71</v>
      </c>
      <c r="AD73" s="427">
        <v>59</v>
      </c>
      <c r="AE73" s="430">
        <v>12</v>
      </c>
      <c r="AF73" s="426">
        <v>20</v>
      </c>
      <c r="AG73" s="427">
        <v>9</v>
      </c>
      <c r="AH73" s="427">
        <v>11</v>
      </c>
      <c r="AI73" s="427">
        <v>99</v>
      </c>
      <c r="AJ73" s="427">
        <v>49</v>
      </c>
      <c r="AK73" s="427">
        <v>50</v>
      </c>
      <c r="AL73" s="427">
        <v>174</v>
      </c>
      <c r="AM73" s="427">
        <v>102</v>
      </c>
      <c r="AN73" s="427">
        <v>72</v>
      </c>
      <c r="AO73" s="427">
        <v>291</v>
      </c>
      <c r="AP73" s="427">
        <v>169</v>
      </c>
      <c r="AQ73" s="427">
        <v>122</v>
      </c>
      <c r="AR73" s="427">
        <v>358</v>
      </c>
      <c r="AS73" s="427">
        <v>226</v>
      </c>
      <c r="AT73" s="427">
        <v>132</v>
      </c>
      <c r="AU73" s="427">
        <v>343</v>
      </c>
      <c r="AV73" s="427">
        <v>218</v>
      </c>
      <c r="AW73" s="427">
        <v>125</v>
      </c>
      <c r="AX73" s="427">
        <v>320</v>
      </c>
      <c r="AY73" s="427">
        <v>213</v>
      </c>
      <c r="AZ73" s="427">
        <v>107</v>
      </c>
      <c r="BA73" s="427">
        <v>202</v>
      </c>
      <c r="BB73" s="427">
        <v>148</v>
      </c>
      <c r="BC73" s="427">
        <v>54</v>
      </c>
      <c r="BD73" s="427">
        <v>63</v>
      </c>
      <c r="BE73" s="427">
        <v>51</v>
      </c>
      <c r="BF73" s="427">
        <v>12</v>
      </c>
      <c r="BG73" s="426">
        <v>22</v>
      </c>
      <c r="BH73" s="427">
        <v>12</v>
      </c>
      <c r="BI73" s="427">
        <v>10</v>
      </c>
      <c r="BJ73" s="427">
        <v>101</v>
      </c>
      <c r="BK73" s="427">
        <v>51</v>
      </c>
      <c r="BL73" s="427">
        <v>50</v>
      </c>
      <c r="BM73" s="427">
        <v>207</v>
      </c>
      <c r="BN73" s="427">
        <v>118</v>
      </c>
      <c r="BO73" s="427">
        <v>89</v>
      </c>
      <c r="BP73" s="427">
        <v>296</v>
      </c>
      <c r="BQ73" s="427">
        <v>182</v>
      </c>
      <c r="BR73" s="427">
        <v>114</v>
      </c>
      <c r="BS73" s="427">
        <v>322</v>
      </c>
      <c r="BT73" s="427">
        <v>200</v>
      </c>
      <c r="BU73" s="427">
        <v>122</v>
      </c>
      <c r="BV73" s="427">
        <v>348</v>
      </c>
      <c r="BW73" s="427">
        <v>228</v>
      </c>
      <c r="BX73" s="427">
        <v>120</v>
      </c>
      <c r="BY73" s="427">
        <v>331</v>
      </c>
      <c r="BZ73" s="427">
        <v>218</v>
      </c>
      <c r="CA73" s="427">
        <v>113</v>
      </c>
      <c r="CB73" s="427">
        <v>178</v>
      </c>
      <c r="CC73" s="427">
        <v>128</v>
      </c>
      <c r="CD73" s="427">
        <v>50</v>
      </c>
      <c r="CE73" s="427">
        <v>52</v>
      </c>
      <c r="CF73" s="427">
        <v>45</v>
      </c>
      <c r="CG73" s="430">
        <v>7</v>
      </c>
      <c r="CH73" s="427">
        <v>1</v>
      </c>
      <c r="CI73" s="427">
        <v>0</v>
      </c>
      <c r="CJ73" s="427">
        <v>1</v>
      </c>
      <c r="CK73" s="427">
        <v>20</v>
      </c>
      <c r="CL73" s="427">
        <v>11</v>
      </c>
      <c r="CM73" s="427">
        <v>9</v>
      </c>
      <c r="CN73" s="427">
        <v>118</v>
      </c>
      <c r="CO73" s="427">
        <v>61</v>
      </c>
      <c r="CP73" s="427">
        <v>57</v>
      </c>
      <c r="CQ73" s="427">
        <v>208</v>
      </c>
      <c r="CR73" s="427">
        <v>112</v>
      </c>
      <c r="CS73" s="427">
        <v>96</v>
      </c>
      <c r="CT73" s="427">
        <v>310</v>
      </c>
      <c r="CU73" s="427">
        <v>204</v>
      </c>
      <c r="CV73" s="427">
        <v>106</v>
      </c>
      <c r="CW73" s="427">
        <v>298</v>
      </c>
      <c r="CX73" s="427">
        <v>189</v>
      </c>
      <c r="CY73" s="427">
        <v>109</v>
      </c>
      <c r="CZ73" s="427">
        <v>356</v>
      </c>
      <c r="DA73" s="427">
        <v>231</v>
      </c>
      <c r="DB73" s="427">
        <v>125</v>
      </c>
      <c r="DC73" s="427">
        <v>293</v>
      </c>
      <c r="DD73" s="427">
        <v>198</v>
      </c>
      <c r="DE73" s="427">
        <v>95</v>
      </c>
      <c r="DF73" s="427">
        <v>164</v>
      </c>
      <c r="DG73" s="427">
        <v>120</v>
      </c>
      <c r="DH73" s="427">
        <v>44</v>
      </c>
      <c r="DI73" s="427">
        <v>60</v>
      </c>
      <c r="DJ73" s="427">
        <v>53</v>
      </c>
      <c r="DK73" s="430">
        <v>7</v>
      </c>
      <c r="DL73" s="427">
        <v>29</v>
      </c>
      <c r="DM73" s="427">
        <v>15</v>
      </c>
      <c r="DN73" s="427">
        <v>14</v>
      </c>
      <c r="DO73" s="427">
        <v>116</v>
      </c>
      <c r="DP73" s="427">
        <v>67</v>
      </c>
      <c r="DQ73" s="427">
        <v>49</v>
      </c>
      <c r="DR73" s="427">
        <v>246</v>
      </c>
      <c r="DS73" s="427">
        <v>140</v>
      </c>
      <c r="DT73" s="427">
        <v>106</v>
      </c>
      <c r="DU73" s="427">
        <v>320</v>
      </c>
      <c r="DV73" s="427">
        <v>208</v>
      </c>
      <c r="DW73" s="427">
        <v>112</v>
      </c>
      <c r="DX73" s="427">
        <v>310</v>
      </c>
      <c r="DY73" s="427">
        <v>193</v>
      </c>
      <c r="DZ73" s="427">
        <v>117</v>
      </c>
      <c r="EA73" s="427">
        <v>353</v>
      </c>
      <c r="EB73" s="427">
        <v>227</v>
      </c>
      <c r="EC73" s="427">
        <v>126</v>
      </c>
      <c r="ED73" s="427">
        <v>293</v>
      </c>
      <c r="EE73" s="427">
        <v>201</v>
      </c>
      <c r="EF73" s="427">
        <v>92</v>
      </c>
      <c r="EG73" s="427">
        <v>138</v>
      </c>
      <c r="EH73" s="427">
        <v>101</v>
      </c>
      <c r="EI73" s="427">
        <v>37</v>
      </c>
      <c r="EJ73" s="427">
        <v>65</v>
      </c>
      <c r="EK73" s="427">
        <v>54</v>
      </c>
      <c r="EL73" s="430">
        <v>11</v>
      </c>
      <c r="EM73" s="427">
        <v>53</v>
      </c>
      <c r="EN73" s="427">
        <v>30</v>
      </c>
      <c r="EO73" s="427">
        <v>23</v>
      </c>
      <c r="EP73" s="427">
        <v>137</v>
      </c>
      <c r="EQ73" s="427">
        <v>79</v>
      </c>
      <c r="ER73" s="427">
        <v>58</v>
      </c>
      <c r="ES73" s="427">
        <v>268</v>
      </c>
      <c r="ET73" s="427">
        <v>144</v>
      </c>
      <c r="EU73" s="427">
        <v>124</v>
      </c>
      <c r="EV73" s="427">
        <v>354</v>
      </c>
      <c r="EW73" s="427">
        <v>234</v>
      </c>
      <c r="EX73" s="427">
        <v>120</v>
      </c>
      <c r="EY73" s="427">
        <v>347</v>
      </c>
      <c r="EZ73" s="427">
        <v>214</v>
      </c>
      <c r="FA73" s="427">
        <v>133</v>
      </c>
      <c r="FB73" s="427">
        <v>360</v>
      </c>
      <c r="FC73" s="427">
        <v>246</v>
      </c>
      <c r="FD73" s="427">
        <v>114</v>
      </c>
      <c r="FE73" s="427">
        <v>301</v>
      </c>
      <c r="FF73" s="427">
        <v>196</v>
      </c>
      <c r="FG73" s="427">
        <v>105</v>
      </c>
      <c r="FH73" s="427">
        <v>113</v>
      </c>
      <c r="FI73" s="427">
        <v>91</v>
      </c>
      <c r="FJ73" s="427">
        <v>22</v>
      </c>
      <c r="FK73" s="427">
        <v>58</v>
      </c>
      <c r="FL73" s="427">
        <v>50</v>
      </c>
      <c r="FM73" s="430">
        <v>8</v>
      </c>
      <c r="FN73" s="427">
        <v>1</v>
      </c>
      <c r="FO73" s="427">
        <v>0</v>
      </c>
      <c r="FP73" s="427">
        <v>1</v>
      </c>
      <c r="FQ73" s="427">
        <v>55</v>
      </c>
      <c r="FR73" s="427">
        <v>29</v>
      </c>
      <c r="FS73" s="427">
        <v>26</v>
      </c>
      <c r="FT73" s="427">
        <v>173</v>
      </c>
      <c r="FU73" s="427">
        <v>100</v>
      </c>
      <c r="FV73" s="427">
        <v>73</v>
      </c>
      <c r="FW73" s="427">
        <v>260</v>
      </c>
      <c r="FX73" s="427">
        <v>147</v>
      </c>
      <c r="FY73" s="427">
        <v>113</v>
      </c>
      <c r="FZ73" s="427">
        <v>354</v>
      </c>
      <c r="GA73" s="427">
        <v>222</v>
      </c>
      <c r="GB73" s="427">
        <v>132</v>
      </c>
      <c r="GC73" s="427">
        <v>335</v>
      </c>
      <c r="GD73" s="427">
        <v>216</v>
      </c>
      <c r="GE73" s="427">
        <v>119</v>
      </c>
      <c r="GF73" s="427">
        <v>343</v>
      </c>
      <c r="GG73" s="427">
        <v>229</v>
      </c>
      <c r="GH73" s="427">
        <v>114</v>
      </c>
      <c r="GI73" s="427">
        <v>275</v>
      </c>
      <c r="GJ73" s="427">
        <v>185</v>
      </c>
      <c r="GK73" s="427">
        <v>90</v>
      </c>
      <c r="GL73" s="427">
        <v>93</v>
      </c>
      <c r="GM73" s="427">
        <v>76</v>
      </c>
      <c r="GN73" s="427">
        <v>17</v>
      </c>
      <c r="GO73" s="427">
        <v>51</v>
      </c>
      <c r="GP73" s="427">
        <v>44</v>
      </c>
      <c r="GQ73" s="430">
        <v>7</v>
      </c>
      <c r="GR73" s="427">
        <v>2</v>
      </c>
      <c r="GS73" s="427">
        <v>2</v>
      </c>
      <c r="GT73" s="427">
        <v>0</v>
      </c>
      <c r="GU73" s="427">
        <v>45</v>
      </c>
      <c r="GV73" s="427">
        <v>24</v>
      </c>
      <c r="GW73" s="427">
        <v>21</v>
      </c>
      <c r="GX73" s="427">
        <v>187</v>
      </c>
      <c r="GY73" s="427">
        <v>98</v>
      </c>
      <c r="GZ73" s="427">
        <v>89</v>
      </c>
      <c r="HA73" s="427">
        <v>264</v>
      </c>
      <c r="HB73" s="427">
        <v>161</v>
      </c>
      <c r="HC73" s="427">
        <v>103</v>
      </c>
      <c r="HD73" s="427">
        <v>313</v>
      </c>
      <c r="HE73" s="427">
        <v>195</v>
      </c>
      <c r="HF73" s="427">
        <v>118</v>
      </c>
      <c r="HG73" s="427">
        <v>329</v>
      </c>
      <c r="HH73" s="427">
        <v>222</v>
      </c>
      <c r="HI73" s="427">
        <v>107</v>
      </c>
      <c r="HJ73" s="427">
        <v>338</v>
      </c>
      <c r="HK73" s="427">
        <v>226</v>
      </c>
      <c r="HL73" s="427">
        <v>112</v>
      </c>
      <c r="HM73" s="427">
        <v>241</v>
      </c>
      <c r="HN73" s="427">
        <v>158</v>
      </c>
      <c r="HO73" s="427">
        <v>83</v>
      </c>
      <c r="HP73" s="427">
        <v>94</v>
      </c>
      <c r="HQ73" s="427">
        <v>77</v>
      </c>
      <c r="HR73" s="427">
        <v>17</v>
      </c>
      <c r="HS73" s="427">
        <v>44</v>
      </c>
      <c r="HT73" s="427">
        <v>37</v>
      </c>
      <c r="HU73" s="430">
        <v>7</v>
      </c>
      <c r="HV73" s="427">
        <v>46</v>
      </c>
      <c r="HW73" s="427">
        <v>25</v>
      </c>
      <c r="HX73" s="427">
        <v>21</v>
      </c>
      <c r="HY73" s="427">
        <v>183</v>
      </c>
      <c r="HZ73" s="427">
        <v>95</v>
      </c>
      <c r="IA73" s="427">
        <v>88</v>
      </c>
      <c r="IB73" s="427">
        <v>289</v>
      </c>
      <c r="IC73" s="427">
        <v>185</v>
      </c>
      <c r="ID73" s="427">
        <v>104</v>
      </c>
      <c r="IE73" s="427">
        <v>294</v>
      </c>
      <c r="IF73" s="427">
        <v>178</v>
      </c>
      <c r="IG73" s="427">
        <v>116</v>
      </c>
      <c r="IH73" s="427">
        <v>354</v>
      </c>
      <c r="II73" s="427">
        <v>233</v>
      </c>
      <c r="IJ73" s="427">
        <v>121</v>
      </c>
      <c r="IK73" s="427">
        <v>318</v>
      </c>
      <c r="IL73" s="427">
        <v>206</v>
      </c>
      <c r="IM73" s="427">
        <v>112</v>
      </c>
      <c r="IN73" s="427">
        <v>230</v>
      </c>
      <c r="IO73" s="427">
        <v>160</v>
      </c>
      <c r="IP73" s="427">
        <v>70</v>
      </c>
      <c r="IQ73" s="427">
        <v>96</v>
      </c>
      <c r="IR73" s="427">
        <v>75</v>
      </c>
      <c r="IS73" s="427">
        <v>21</v>
      </c>
      <c r="IT73" s="427">
        <v>34</v>
      </c>
      <c r="IU73" s="427">
        <v>25</v>
      </c>
      <c r="IV73" s="430">
        <v>9</v>
      </c>
      <c r="IW73" s="427">
        <v>1</v>
      </c>
      <c r="IX73" s="427">
        <v>0</v>
      </c>
      <c r="IY73" s="427">
        <v>1</v>
      </c>
      <c r="IZ73" s="427">
        <v>52</v>
      </c>
      <c r="JA73" s="427">
        <v>27</v>
      </c>
      <c r="JB73" s="427">
        <v>25</v>
      </c>
      <c r="JC73" s="427">
        <v>199</v>
      </c>
      <c r="JD73" s="427">
        <v>103</v>
      </c>
      <c r="JE73" s="427">
        <v>96</v>
      </c>
      <c r="JF73" s="427">
        <v>294</v>
      </c>
      <c r="JG73" s="427">
        <v>189</v>
      </c>
      <c r="JH73" s="427">
        <v>105</v>
      </c>
      <c r="JI73" s="427">
        <v>307</v>
      </c>
      <c r="JJ73" s="427">
        <v>189</v>
      </c>
      <c r="JK73" s="427">
        <v>118</v>
      </c>
      <c r="JL73" s="427">
        <v>344</v>
      </c>
      <c r="JM73" s="427">
        <v>219</v>
      </c>
      <c r="JN73" s="427">
        <v>125</v>
      </c>
      <c r="JO73" s="427">
        <v>311</v>
      </c>
      <c r="JP73" s="427">
        <v>210</v>
      </c>
      <c r="JQ73" s="427">
        <v>101</v>
      </c>
      <c r="JR73" s="427">
        <v>196</v>
      </c>
      <c r="JS73" s="427">
        <v>136</v>
      </c>
      <c r="JT73" s="427">
        <v>60</v>
      </c>
      <c r="JU73" s="427">
        <v>108</v>
      </c>
      <c r="JV73" s="427">
        <v>76</v>
      </c>
      <c r="JW73" s="427">
        <v>32</v>
      </c>
      <c r="JX73" s="427">
        <v>31</v>
      </c>
      <c r="JY73" s="427">
        <v>24</v>
      </c>
      <c r="JZ73" s="430">
        <v>7</v>
      </c>
    </row>
    <row r="74" spans="1:286">
      <c r="A74" s="319" t="s">
        <v>986</v>
      </c>
    </row>
    <row r="75" spans="1:286" ht="16" thickBot="1"/>
    <row r="76" spans="1:286" ht="16" thickBot="1">
      <c r="B76" s="793" t="s">
        <v>478</v>
      </c>
      <c r="C76" s="794"/>
      <c r="D76" s="794"/>
      <c r="E76" s="794"/>
      <c r="F76" s="794"/>
      <c r="G76" s="794"/>
      <c r="H76" s="794"/>
      <c r="I76" s="794"/>
      <c r="J76" s="794"/>
      <c r="K76" s="794"/>
      <c r="L76" s="794"/>
      <c r="M76" s="794"/>
      <c r="N76" s="794"/>
      <c r="O76" s="794"/>
      <c r="P76" s="794"/>
      <c r="Q76" s="794"/>
      <c r="R76" s="794"/>
      <c r="S76" s="794"/>
      <c r="T76" s="794"/>
      <c r="U76" s="794"/>
      <c r="V76" s="794"/>
      <c r="W76" s="794"/>
      <c r="X76" s="794"/>
      <c r="Y76" s="794"/>
      <c r="Z76" s="794"/>
      <c r="AA76" s="794"/>
      <c r="AB76" s="795"/>
      <c r="AC76" s="793" t="s">
        <v>479</v>
      </c>
      <c r="AD76" s="794"/>
      <c r="AE76" s="794"/>
      <c r="AF76" s="794"/>
      <c r="AG76" s="794"/>
      <c r="AH76" s="794"/>
      <c r="AI76" s="794"/>
      <c r="AJ76" s="794"/>
      <c r="AK76" s="794"/>
      <c r="AL76" s="794"/>
      <c r="AM76" s="794"/>
      <c r="AN76" s="794"/>
      <c r="AO76" s="794"/>
      <c r="AP76" s="794"/>
      <c r="AQ76" s="794"/>
      <c r="AR76" s="794"/>
      <c r="AS76" s="794"/>
      <c r="AT76" s="794"/>
      <c r="AU76" s="794"/>
      <c r="AV76" s="794"/>
      <c r="AW76" s="794"/>
      <c r="AX76" s="794"/>
      <c r="AY76" s="794"/>
      <c r="AZ76" s="794"/>
      <c r="BA76" s="793" t="s">
        <v>480</v>
      </c>
      <c r="BB76" s="794"/>
      <c r="BC76" s="794"/>
      <c r="BD76" s="794"/>
      <c r="BE76" s="794"/>
      <c r="BF76" s="794"/>
      <c r="BG76" s="794"/>
      <c r="BH76" s="794"/>
      <c r="BI76" s="794"/>
      <c r="BJ76" s="794"/>
      <c r="BK76" s="794"/>
      <c r="BL76" s="794"/>
      <c r="BM76" s="794"/>
      <c r="BN76" s="794"/>
      <c r="BO76" s="794"/>
      <c r="BP76" s="794"/>
      <c r="BQ76" s="794"/>
      <c r="BR76" s="794"/>
      <c r="BS76" s="794"/>
      <c r="BT76" s="794"/>
      <c r="BU76" s="794"/>
      <c r="BV76" s="794"/>
      <c r="BW76" s="794"/>
      <c r="BX76" s="794"/>
      <c r="BY76" s="794"/>
      <c r="BZ76" s="794"/>
      <c r="CA76" s="794"/>
      <c r="CB76" s="793" t="s">
        <v>483</v>
      </c>
      <c r="CC76" s="794"/>
      <c r="CD76" s="794"/>
      <c r="CE76" s="794"/>
      <c r="CF76" s="794"/>
      <c r="CG76" s="794"/>
      <c r="CH76" s="794"/>
      <c r="CI76" s="794"/>
      <c r="CJ76" s="794"/>
      <c r="CK76" s="794"/>
      <c r="CL76" s="794"/>
      <c r="CM76" s="794"/>
      <c r="CN76" s="794"/>
      <c r="CO76" s="794"/>
      <c r="CP76" s="794"/>
      <c r="CQ76" s="794"/>
      <c r="CR76" s="794"/>
      <c r="CS76" s="794"/>
      <c r="CT76" s="794"/>
      <c r="CU76" s="794"/>
      <c r="CV76" s="794"/>
      <c r="CW76" s="794"/>
      <c r="CX76" s="794"/>
      <c r="CY76" s="794"/>
      <c r="CZ76" s="794"/>
      <c r="DA76" s="794"/>
      <c r="DB76" s="794"/>
      <c r="DC76" s="793" t="s">
        <v>484</v>
      </c>
      <c r="DD76" s="794"/>
      <c r="DE76" s="794"/>
      <c r="DF76" s="794"/>
      <c r="DG76" s="794"/>
      <c r="DH76" s="794"/>
      <c r="DI76" s="794"/>
      <c r="DJ76" s="794"/>
      <c r="DK76" s="794"/>
      <c r="DL76" s="794"/>
      <c r="DM76" s="794"/>
      <c r="DN76" s="794"/>
      <c r="DO76" s="794"/>
      <c r="DP76" s="794"/>
      <c r="DQ76" s="794"/>
      <c r="DR76" s="794"/>
      <c r="DS76" s="794"/>
      <c r="DT76" s="794"/>
      <c r="DU76" s="794"/>
      <c r="DV76" s="794"/>
      <c r="DW76" s="794"/>
      <c r="DX76" s="794"/>
      <c r="DY76" s="794"/>
      <c r="DZ76" s="794"/>
      <c r="EA76" s="794"/>
      <c r="EB76" s="794"/>
      <c r="EC76" s="794"/>
      <c r="ED76" s="793" t="s">
        <v>485</v>
      </c>
      <c r="EE76" s="794"/>
      <c r="EF76" s="794"/>
      <c r="EG76" s="794"/>
      <c r="EH76" s="794"/>
      <c r="EI76" s="794"/>
      <c r="EJ76" s="794"/>
      <c r="EK76" s="794"/>
      <c r="EL76" s="794"/>
      <c r="EM76" s="794"/>
      <c r="EN76" s="794"/>
      <c r="EO76" s="794"/>
      <c r="EP76" s="794"/>
      <c r="EQ76" s="794"/>
      <c r="ER76" s="794"/>
      <c r="ES76" s="794"/>
      <c r="ET76" s="794"/>
      <c r="EU76" s="794"/>
      <c r="EV76" s="794"/>
      <c r="EW76" s="794"/>
      <c r="EX76" s="794"/>
      <c r="EY76" s="794"/>
      <c r="EZ76" s="794"/>
      <c r="FA76" s="794"/>
      <c r="FB76" s="794"/>
      <c r="FC76" s="794"/>
      <c r="FD76" s="794"/>
      <c r="FE76" s="793" t="s">
        <v>486</v>
      </c>
      <c r="FF76" s="794"/>
      <c r="FG76" s="794"/>
      <c r="FH76" s="794"/>
      <c r="FI76" s="794"/>
      <c r="FJ76" s="794"/>
      <c r="FK76" s="794"/>
      <c r="FL76" s="794"/>
      <c r="FM76" s="794"/>
      <c r="FN76" s="794"/>
      <c r="FO76" s="794"/>
      <c r="FP76" s="794"/>
      <c r="FQ76" s="794"/>
      <c r="FR76" s="794"/>
      <c r="FS76" s="794"/>
      <c r="FT76" s="794"/>
      <c r="FU76" s="794"/>
      <c r="FV76" s="794"/>
      <c r="FW76" s="794"/>
      <c r="FX76" s="794"/>
      <c r="FY76" s="794"/>
      <c r="FZ76" s="794"/>
      <c r="GA76" s="794"/>
      <c r="GB76" s="794"/>
      <c r="GC76" s="794"/>
      <c r="GD76" s="794"/>
      <c r="GE76" s="794"/>
      <c r="GF76" s="794"/>
      <c r="GG76" s="794"/>
      <c r="GH76" s="794"/>
      <c r="GI76" s="793" t="s">
        <v>505</v>
      </c>
      <c r="GJ76" s="794"/>
      <c r="GK76" s="794"/>
      <c r="GL76" s="794"/>
      <c r="GM76" s="794"/>
      <c r="GN76" s="794"/>
      <c r="GO76" s="794"/>
      <c r="GP76" s="794"/>
      <c r="GQ76" s="794"/>
      <c r="GR76" s="794"/>
      <c r="GS76" s="794"/>
      <c r="GT76" s="794"/>
      <c r="GU76" s="794"/>
      <c r="GV76" s="794"/>
      <c r="GW76" s="794"/>
      <c r="GX76" s="794"/>
      <c r="GY76" s="794"/>
      <c r="GZ76" s="794"/>
      <c r="HA76" s="794"/>
      <c r="HB76" s="794"/>
      <c r="HC76" s="794"/>
      <c r="HD76" s="794"/>
      <c r="HE76" s="794"/>
      <c r="HF76" s="794"/>
      <c r="HG76" s="794"/>
      <c r="HH76" s="794"/>
      <c r="HI76" s="794"/>
      <c r="HJ76" s="793" t="s">
        <v>587</v>
      </c>
      <c r="HK76" s="794"/>
      <c r="HL76" s="794"/>
      <c r="HM76" s="794"/>
      <c r="HN76" s="794"/>
      <c r="HO76" s="794"/>
      <c r="HP76" s="794"/>
      <c r="HQ76" s="794"/>
      <c r="HR76" s="794"/>
      <c r="HS76" s="794"/>
      <c r="HT76" s="794"/>
      <c r="HU76" s="794"/>
      <c r="HV76" s="794"/>
      <c r="HW76" s="794"/>
      <c r="HX76" s="794"/>
      <c r="HY76" s="794"/>
      <c r="HZ76" s="794"/>
      <c r="IA76" s="794"/>
      <c r="IB76" s="794"/>
      <c r="IC76" s="794"/>
      <c r="ID76" s="794"/>
      <c r="IE76" s="794"/>
      <c r="IF76" s="794"/>
      <c r="IG76" s="794"/>
      <c r="IH76" s="794"/>
      <c r="II76" s="794"/>
      <c r="IJ76" s="794"/>
      <c r="IK76" s="793" t="s">
        <v>588</v>
      </c>
      <c r="IL76" s="794"/>
      <c r="IM76" s="794"/>
      <c r="IN76" s="794"/>
      <c r="IO76" s="794"/>
      <c r="IP76" s="794"/>
      <c r="IQ76" s="794"/>
      <c r="IR76" s="794"/>
      <c r="IS76" s="794"/>
      <c r="IT76" s="794"/>
      <c r="IU76" s="794"/>
      <c r="IV76" s="794"/>
      <c r="IW76" s="794"/>
      <c r="IX76" s="794"/>
      <c r="IY76" s="794"/>
      <c r="IZ76" s="794"/>
      <c r="JA76" s="794"/>
      <c r="JB76" s="794"/>
      <c r="JC76" s="794"/>
      <c r="JD76" s="794"/>
      <c r="JE76" s="794"/>
      <c r="JF76" s="794"/>
      <c r="JG76" s="794"/>
      <c r="JH76" s="794"/>
      <c r="JI76" s="794"/>
      <c r="JJ76" s="794"/>
      <c r="JK76" s="794"/>
      <c r="JL76" s="794"/>
      <c r="JM76" s="794"/>
      <c r="JN76" s="795"/>
    </row>
    <row r="77" spans="1:286">
      <c r="B77" s="790" t="s">
        <v>746</v>
      </c>
      <c r="C77" s="791"/>
      <c r="D77" s="791"/>
      <c r="E77" s="790" t="s">
        <v>747</v>
      </c>
      <c r="F77" s="791"/>
      <c r="G77" s="791"/>
      <c r="H77" s="790" t="s">
        <v>748</v>
      </c>
      <c r="I77" s="791"/>
      <c r="J77" s="791"/>
      <c r="K77" s="790" t="s">
        <v>749</v>
      </c>
      <c r="L77" s="791"/>
      <c r="M77" s="791"/>
      <c r="N77" s="790" t="s">
        <v>750</v>
      </c>
      <c r="O77" s="791"/>
      <c r="P77" s="791"/>
      <c r="Q77" s="790" t="s">
        <v>751</v>
      </c>
      <c r="R77" s="791"/>
      <c r="S77" s="791"/>
      <c r="T77" s="790" t="s">
        <v>752</v>
      </c>
      <c r="U77" s="791"/>
      <c r="V77" s="791"/>
      <c r="W77" s="790" t="s">
        <v>753</v>
      </c>
      <c r="X77" s="791"/>
      <c r="Y77" s="791"/>
      <c r="Z77" s="790" t="s">
        <v>754</v>
      </c>
      <c r="AA77" s="791"/>
      <c r="AB77" s="791"/>
      <c r="AC77" s="790" t="s">
        <v>746</v>
      </c>
      <c r="AD77" s="791"/>
      <c r="AE77" s="791"/>
      <c r="AF77" s="790" t="s">
        <v>747</v>
      </c>
      <c r="AG77" s="791"/>
      <c r="AH77" s="791"/>
      <c r="AI77" s="790" t="s">
        <v>748</v>
      </c>
      <c r="AJ77" s="791"/>
      <c r="AK77" s="791"/>
      <c r="AL77" s="790" t="s">
        <v>749</v>
      </c>
      <c r="AM77" s="791"/>
      <c r="AN77" s="791"/>
      <c r="AO77" s="790" t="s">
        <v>750</v>
      </c>
      <c r="AP77" s="791"/>
      <c r="AQ77" s="791"/>
      <c r="AR77" s="790" t="s">
        <v>751</v>
      </c>
      <c r="AS77" s="791"/>
      <c r="AT77" s="791"/>
      <c r="AU77" s="790" t="s">
        <v>752</v>
      </c>
      <c r="AV77" s="791"/>
      <c r="AW77" s="791"/>
      <c r="AX77" s="790" t="s">
        <v>753</v>
      </c>
      <c r="AY77" s="791"/>
      <c r="AZ77" s="791"/>
      <c r="BA77" s="790" t="s">
        <v>746</v>
      </c>
      <c r="BB77" s="791"/>
      <c r="BC77" s="791"/>
      <c r="BD77" s="790" t="s">
        <v>747</v>
      </c>
      <c r="BE77" s="791"/>
      <c r="BF77" s="791"/>
      <c r="BG77" s="790" t="s">
        <v>748</v>
      </c>
      <c r="BH77" s="791"/>
      <c r="BI77" s="791"/>
      <c r="BJ77" s="790" t="s">
        <v>749</v>
      </c>
      <c r="BK77" s="791"/>
      <c r="BL77" s="791"/>
      <c r="BM77" s="790" t="s">
        <v>750</v>
      </c>
      <c r="BN77" s="791"/>
      <c r="BO77" s="791"/>
      <c r="BP77" s="790" t="s">
        <v>751</v>
      </c>
      <c r="BQ77" s="791"/>
      <c r="BR77" s="791"/>
      <c r="BS77" s="790" t="s">
        <v>752</v>
      </c>
      <c r="BT77" s="791"/>
      <c r="BU77" s="791"/>
      <c r="BV77" s="790" t="s">
        <v>753</v>
      </c>
      <c r="BW77" s="791"/>
      <c r="BX77" s="791"/>
      <c r="BY77" s="790" t="s">
        <v>754</v>
      </c>
      <c r="BZ77" s="791"/>
      <c r="CA77" s="791"/>
      <c r="CB77" s="790" t="s">
        <v>746</v>
      </c>
      <c r="CC77" s="791"/>
      <c r="CD77" s="791"/>
      <c r="CE77" s="790" t="s">
        <v>747</v>
      </c>
      <c r="CF77" s="791"/>
      <c r="CG77" s="791"/>
      <c r="CH77" s="790" t="s">
        <v>748</v>
      </c>
      <c r="CI77" s="791"/>
      <c r="CJ77" s="791"/>
      <c r="CK77" s="790" t="s">
        <v>749</v>
      </c>
      <c r="CL77" s="791"/>
      <c r="CM77" s="791"/>
      <c r="CN77" s="790" t="s">
        <v>750</v>
      </c>
      <c r="CO77" s="791"/>
      <c r="CP77" s="791"/>
      <c r="CQ77" s="790" t="s">
        <v>751</v>
      </c>
      <c r="CR77" s="791"/>
      <c r="CS77" s="791"/>
      <c r="CT77" s="790" t="s">
        <v>752</v>
      </c>
      <c r="CU77" s="791"/>
      <c r="CV77" s="791"/>
      <c r="CW77" s="790" t="s">
        <v>753</v>
      </c>
      <c r="CX77" s="791"/>
      <c r="CY77" s="791"/>
      <c r="CZ77" s="790" t="s">
        <v>754</v>
      </c>
      <c r="DA77" s="791"/>
      <c r="DB77" s="791"/>
      <c r="DC77" s="790" t="s">
        <v>746</v>
      </c>
      <c r="DD77" s="791"/>
      <c r="DE77" s="791"/>
      <c r="DF77" s="790" t="s">
        <v>747</v>
      </c>
      <c r="DG77" s="791"/>
      <c r="DH77" s="791"/>
      <c r="DI77" s="790" t="s">
        <v>748</v>
      </c>
      <c r="DJ77" s="791"/>
      <c r="DK77" s="791"/>
      <c r="DL77" s="790" t="s">
        <v>749</v>
      </c>
      <c r="DM77" s="791"/>
      <c r="DN77" s="791"/>
      <c r="DO77" s="790" t="s">
        <v>750</v>
      </c>
      <c r="DP77" s="791"/>
      <c r="DQ77" s="791"/>
      <c r="DR77" s="790" t="s">
        <v>751</v>
      </c>
      <c r="DS77" s="791"/>
      <c r="DT77" s="791"/>
      <c r="DU77" s="790" t="s">
        <v>752</v>
      </c>
      <c r="DV77" s="791"/>
      <c r="DW77" s="791"/>
      <c r="DX77" s="790" t="s">
        <v>753</v>
      </c>
      <c r="DY77" s="791"/>
      <c r="DZ77" s="791"/>
      <c r="EA77" s="790" t="s">
        <v>754</v>
      </c>
      <c r="EB77" s="791"/>
      <c r="EC77" s="791"/>
      <c r="ED77" s="790" t="s">
        <v>746</v>
      </c>
      <c r="EE77" s="791"/>
      <c r="EF77" s="791"/>
      <c r="EG77" s="790" t="s">
        <v>747</v>
      </c>
      <c r="EH77" s="791"/>
      <c r="EI77" s="791"/>
      <c r="EJ77" s="790" t="s">
        <v>748</v>
      </c>
      <c r="EK77" s="791"/>
      <c r="EL77" s="791"/>
      <c r="EM77" s="790" t="s">
        <v>749</v>
      </c>
      <c r="EN77" s="791"/>
      <c r="EO77" s="791"/>
      <c r="EP77" s="790" t="s">
        <v>750</v>
      </c>
      <c r="EQ77" s="791"/>
      <c r="ER77" s="791"/>
      <c r="ES77" s="790" t="s">
        <v>751</v>
      </c>
      <c r="ET77" s="791"/>
      <c r="EU77" s="791"/>
      <c r="EV77" s="790" t="s">
        <v>752</v>
      </c>
      <c r="EW77" s="791"/>
      <c r="EX77" s="791"/>
      <c r="EY77" s="790" t="s">
        <v>753</v>
      </c>
      <c r="EZ77" s="791"/>
      <c r="FA77" s="791"/>
      <c r="FB77" s="790" t="s">
        <v>754</v>
      </c>
      <c r="FC77" s="791"/>
      <c r="FD77" s="791"/>
      <c r="FE77" s="790" t="s">
        <v>745</v>
      </c>
      <c r="FF77" s="791"/>
      <c r="FG77" s="791"/>
      <c r="FH77" s="790" t="s">
        <v>746</v>
      </c>
      <c r="FI77" s="791"/>
      <c r="FJ77" s="791"/>
      <c r="FK77" s="790" t="s">
        <v>747</v>
      </c>
      <c r="FL77" s="791"/>
      <c r="FM77" s="791"/>
      <c r="FN77" s="790" t="s">
        <v>748</v>
      </c>
      <c r="FO77" s="791"/>
      <c r="FP77" s="791"/>
      <c r="FQ77" s="790" t="s">
        <v>749</v>
      </c>
      <c r="FR77" s="791"/>
      <c r="FS77" s="791"/>
      <c r="FT77" s="790" t="s">
        <v>750</v>
      </c>
      <c r="FU77" s="791"/>
      <c r="FV77" s="791"/>
      <c r="FW77" s="790" t="s">
        <v>751</v>
      </c>
      <c r="FX77" s="791"/>
      <c r="FY77" s="791"/>
      <c r="FZ77" s="790" t="s">
        <v>752</v>
      </c>
      <c r="GA77" s="791"/>
      <c r="GB77" s="791"/>
      <c r="GC77" s="790" t="s">
        <v>753</v>
      </c>
      <c r="GD77" s="791"/>
      <c r="GE77" s="791"/>
      <c r="GF77" s="790" t="s">
        <v>754</v>
      </c>
      <c r="GG77" s="791"/>
      <c r="GH77" s="791"/>
      <c r="GI77" s="790" t="s">
        <v>745</v>
      </c>
      <c r="GJ77" s="791"/>
      <c r="GK77" s="791"/>
      <c r="GL77" s="790" t="s">
        <v>746</v>
      </c>
      <c r="GM77" s="791"/>
      <c r="GN77" s="791"/>
      <c r="GO77" s="790" t="s">
        <v>747</v>
      </c>
      <c r="GP77" s="791"/>
      <c r="GQ77" s="791"/>
      <c r="GR77" s="790" t="s">
        <v>748</v>
      </c>
      <c r="GS77" s="791"/>
      <c r="GT77" s="791"/>
      <c r="GU77" s="790" t="s">
        <v>749</v>
      </c>
      <c r="GV77" s="791"/>
      <c r="GW77" s="791"/>
      <c r="GX77" s="790" t="s">
        <v>750</v>
      </c>
      <c r="GY77" s="791"/>
      <c r="GZ77" s="791"/>
      <c r="HA77" s="790" t="s">
        <v>751</v>
      </c>
      <c r="HB77" s="791"/>
      <c r="HC77" s="791"/>
      <c r="HD77" s="790" t="s">
        <v>752</v>
      </c>
      <c r="HE77" s="791"/>
      <c r="HF77" s="791"/>
      <c r="HG77" s="790" t="s">
        <v>753</v>
      </c>
      <c r="HH77" s="791"/>
      <c r="HI77" s="791"/>
      <c r="HJ77" s="790" t="s">
        <v>745</v>
      </c>
      <c r="HK77" s="791"/>
      <c r="HL77" s="791"/>
      <c r="HM77" s="790" t="s">
        <v>746</v>
      </c>
      <c r="HN77" s="791"/>
      <c r="HO77" s="791"/>
      <c r="HP77" s="790" t="s">
        <v>747</v>
      </c>
      <c r="HQ77" s="791"/>
      <c r="HR77" s="791"/>
      <c r="HS77" s="790" t="s">
        <v>748</v>
      </c>
      <c r="HT77" s="791"/>
      <c r="HU77" s="791"/>
      <c r="HV77" s="790" t="s">
        <v>749</v>
      </c>
      <c r="HW77" s="791"/>
      <c r="HX77" s="791"/>
      <c r="HY77" s="790" t="s">
        <v>750</v>
      </c>
      <c r="HZ77" s="791"/>
      <c r="IA77" s="791"/>
      <c r="IB77" s="790" t="s">
        <v>751</v>
      </c>
      <c r="IC77" s="791"/>
      <c r="ID77" s="791"/>
      <c r="IE77" s="790" t="s">
        <v>752</v>
      </c>
      <c r="IF77" s="791"/>
      <c r="IG77" s="791"/>
      <c r="IH77" s="790" t="s">
        <v>753</v>
      </c>
      <c r="II77" s="791"/>
      <c r="IJ77" s="791"/>
      <c r="IK77" s="790" t="s">
        <v>745</v>
      </c>
      <c r="IL77" s="791"/>
      <c r="IM77" s="791"/>
      <c r="IN77" s="790" t="s">
        <v>746</v>
      </c>
      <c r="IO77" s="791"/>
      <c r="IP77" s="791"/>
      <c r="IQ77" s="790" t="s">
        <v>747</v>
      </c>
      <c r="IR77" s="791"/>
      <c r="IS77" s="791"/>
      <c r="IT77" s="790" t="s">
        <v>748</v>
      </c>
      <c r="IU77" s="791"/>
      <c r="IV77" s="791"/>
      <c r="IW77" s="790" t="s">
        <v>749</v>
      </c>
      <c r="IX77" s="791"/>
      <c r="IY77" s="791"/>
      <c r="IZ77" s="790" t="s">
        <v>750</v>
      </c>
      <c r="JA77" s="791"/>
      <c r="JB77" s="791"/>
      <c r="JC77" s="790" t="s">
        <v>751</v>
      </c>
      <c r="JD77" s="791"/>
      <c r="JE77" s="791"/>
      <c r="JF77" s="790" t="s">
        <v>752</v>
      </c>
      <c r="JG77" s="791"/>
      <c r="JH77" s="791"/>
      <c r="JI77" s="790" t="s">
        <v>753</v>
      </c>
      <c r="JJ77" s="791"/>
      <c r="JK77" s="791"/>
      <c r="JL77" s="790" t="s">
        <v>754</v>
      </c>
      <c r="JM77" s="791"/>
      <c r="JN77" s="792"/>
    </row>
    <row r="78" spans="1:286">
      <c r="A78" s="3" t="s">
        <v>759</v>
      </c>
      <c r="B78" s="315" t="s">
        <v>755</v>
      </c>
      <c r="C78" s="315" t="s">
        <v>679</v>
      </c>
      <c r="D78" s="315" t="s">
        <v>680</v>
      </c>
      <c r="E78" s="315" t="s">
        <v>755</v>
      </c>
      <c r="F78" s="315" t="s">
        <v>679</v>
      </c>
      <c r="G78" s="315" t="s">
        <v>680</v>
      </c>
      <c r="H78" s="315" t="s">
        <v>755</v>
      </c>
      <c r="I78" s="315" t="s">
        <v>679</v>
      </c>
      <c r="J78" s="315" t="s">
        <v>680</v>
      </c>
      <c r="K78" s="315" t="s">
        <v>755</v>
      </c>
      <c r="L78" s="315" t="s">
        <v>679</v>
      </c>
      <c r="M78" s="315" t="s">
        <v>680</v>
      </c>
      <c r="N78" s="315" t="s">
        <v>755</v>
      </c>
      <c r="O78" s="315" t="s">
        <v>679</v>
      </c>
      <c r="P78" s="315" t="s">
        <v>680</v>
      </c>
      <c r="Q78" s="315" t="s">
        <v>755</v>
      </c>
      <c r="R78" s="315" t="s">
        <v>679</v>
      </c>
      <c r="S78" s="315" t="s">
        <v>680</v>
      </c>
      <c r="T78" s="315" t="s">
        <v>755</v>
      </c>
      <c r="U78" s="315" t="s">
        <v>679</v>
      </c>
      <c r="V78" s="315" t="s">
        <v>680</v>
      </c>
      <c r="W78" s="315" t="s">
        <v>755</v>
      </c>
      <c r="X78" s="315" t="s">
        <v>679</v>
      </c>
      <c r="Y78" s="315" t="s">
        <v>680</v>
      </c>
      <c r="Z78" s="315" t="s">
        <v>755</v>
      </c>
      <c r="AA78" s="315" t="s">
        <v>679</v>
      </c>
      <c r="AB78" s="315" t="s">
        <v>680</v>
      </c>
      <c r="AC78" s="315" t="s">
        <v>755</v>
      </c>
      <c r="AD78" s="315" t="s">
        <v>679</v>
      </c>
      <c r="AE78" s="315" t="s">
        <v>680</v>
      </c>
      <c r="AF78" s="315" t="s">
        <v>755</v>
      </c>
      <c r="AG78" s="315" t="s">
        <v>679</v>
      </c>
      <c r="AH78" s="315" t="s">
        <v>680</v>
      </c>
      <c r="AI78" s="315" t="s">
        <v>755</v>
      </c>
      <c r="AJ78" s="315" t="s">
        <v>679</v>
      </c>
      <c r="AK78" s="315" t="s">
        <v>680</v>
      </c>
      <c r="AL78" s="315" t="s">
        <v>755</v>
      </c>
      <c r="AM78" s="315" t="s">
        <v>679</v>
      </c>
      <c r="AN78" s="315" t="s">
        <v>680</v>
      </c>
      <c r="AO78" s="315" t="s">
        <v>755</v>
      </c>
      <c r="AP78" s="315" t="s">
        <v>679</v>
      </c>
      <c r="AQ78" s="315" t="s">
        <v>680</v>
      </c>
      <c r="AR78" s="315" t="s">
        <v>755</v>
      </c>
      <c r="AS78" s="315" t="s">
        <v>679</v>
      </c>
      <c r="AT78" s="315" t="s">
        <v>680</v>
      </c>
      <c r="AU78" s="315" t="s">
        <v>755</v>
      </c>
      <c r="AV78" s="315" t="s">
        <v>679</v>
      </c>
      <c r="AW78" s="315" t="s">
        <v>680</v>
      </c>
      <c r="AX78" s="315" t="s">
        <v>755</v>
      </c>
      <c r="AY78" s="315" t="s">
        <v>679</v>
      </c>
      <c r="AZ78" s="315" t="s">
        <v>680</v>
      </c>
      <c r="BA78" s="315" t="s">
        <v>755</v>
      </c>
      <c r="BB78" s="315" t="s">
        <v>679</v>
      </c>
      <c r="BC78" s="315" t="s">
        <v>680</v>
      </c>
      <c r="BD78" s="315" t="s">
        <v>755</v>
      </c>
      <c r="BE78" s="315" t="s">
        <v>679</v>
      </c>
      <c r="BF78" s="315" t="s">
        <v>680</v>
      </c>
      <c r="BG78" s="315" t="s">
        <v>755</v>
      </c>
      <c r="BH78" s="315" t="s">
        <v>679</v>
      </c>
      <c r="BI78" s="315" t="s">
        <v>680</v>
      </c>
      <c r="BJ78" s="315" t="s">
        <v>755</v>
      </c>
      <c r="BK78" s="315" t="s">
        <v>679</v>
      </c>
      <c r="BL78" s="315" t="s">
        <v>680</v>
      </c>
      <c r="BM78" s="315" t="s">
        <v>755</v>
      </c>
      <c r="BN78" s="315" t="s">
        <v>679</v>
      </c>
      <c r="BO78" s="315" t="s">
        <v>680</v>
      </c>
      <c r="BP78" s="315" t="s">
        <v>755</v>
      </c>
      <c r="BQ78" s="315" t="s">
        <v>679</v>
      </c>
      <c r="BR78" s="315" t="s">
        <v>680</v>
      </c>
      <c r="BS78" s="315" t="s">
        <v>755</v>
      </c>
      <c r="BT78" s="315" t="s">
        <v>679</v>
      </c>
      <c r="BU78" s="315" t="s">
        <v>680</v>
      </c>
      <c r="BV78" s="315" t="s">
        <v>755</v>
      </c>
      <c r="BW78" s="315" t="s">
        <v>679</v>
      </c>
      <c r="BX78" s="315" t="s">
        <v>680</v>
      </c>
      <c r="BY78" s="315" t="s">
        <v>755</v>
      </c>
      <c r="BZ78" s="315" t="s">
        <v>679</v>
      </c>
      <c r="CA78" s="315" t="s">
        <v>680</v>
      </c>
      <c r="CB78" s="315" t="s">
        <v>755</v>
      </c>
      <c r="CC78" s="315" t="s">
        <v>679</v>
      </c>
      <c r="CD78" s="315" t="s">
        <v>680</v>
      </c>
      <c r="CE78" s="315" t="s">
        <v>755</v>
      </c>
      <c r="CF78" s="315" t="s">
        <v>679</v>
      </c>
      <c r="CG78" s="315" t="s">
        <v>680</v>
      </c>
      <c r="CH78" s="315" t="s">
        <v>755</v>
      </c>
      <c r="CI78" s="315" t="s">
        <v>679</v>
      </c>
      <c r="CJ78" s="315" t="s">
        <v>680</v>
      </c>
      <c r="CK78" s="315" t="s">
        <v>755</v>
      </c>
      <c r="CL78" s="315" t="s">
        <v>679</v>
      </c>
      <c r="CM78" s="315" t="s">
        <v>680</v>
      </c>
      <c r="CN78" s="315" t="s">
        <v>755</v>
      </c>
      <c r="CO78" s="315" t="s">
        <v>679</v>
      </c>
      <c r="CP78" s="315" t="s">
        <v>680</v>
      </c>
      <c r="CQ78" s="315" t="s">
        <v>755</v>
      </c>
      <c r="CR78" s="315" t="s">
        <v>679</v>
      </c>
      <c r="CS78" s="315" t="s">
        <v>680</v>
      </c>
      <c r="CT78" s="315" t="s">
        <v>755</v>
      </c>
      <c r="CU78" s="315" t="s">
        <v>679</v>
      </c>
      <c r="CV78" s="315" t="s">
        <v>680</v>
      </c>
      <c r="CW78" s="315" t="s">
        <v>755</v>
      </c>
      <c r="CX78" s="315" t="s">
        <v>679</v>
      </c>
      <c r="CY78" s="315" t="s">
        <v>680</v>
      </c>
      <c r="CZ78" s="315" t="s">
        <v>755</v>
      </c>
      <c r="DA78" s="315" t="s">
        <v>679</v>
      </c>
      <c r="DB78" s="315" t="s">
        <v>680</v>
      </c>
      <c r="DC78" s="315" t="s">
        <v>755</v>
      </c>
      <c r="DD78" s="315" t="s">
        <v>679</v>
      </c>
      <c r="DE78" s="315" t="s">
        <v>680</v>
      </c>
      <c r="DF78" s="315" t="s">
        <v>755</v>
      </c>
      <c r="DG78" s="315" t="s">
        <v>679</v>
      </c>
      <c r="DH78" s="315" t="s">
        <v>680</v>
      </c>
      <c r="DI78" s="315" t="s">
        <v>755</v>
      </c>
      <c r="DJ78" s="315" t="s">
        <v>679</v>
      </c>
      <c r="DK78" s="315" t="s">
        <v>680</v>
      </c>
      <c r="DL78" s="315" t="s">
        <v>755</v>
      </c>
      <c r="DM78" s="315" t="s">
        <v>679</v>
      </c>
      <c r="DN78" s="315" t="s">
        <v>680</v>
      </c>
      <c r="DO78" s="315" t="s">
        <v>755</v>
      </c>
      <c r="DP78" s="315" t="s">
        <v>679</v>
      </c>
      <c r="DQ78" s="315" t="s">
        <v>680</v>
      </c>
      <c r="DR78" s="315" t="s">
        <v>755</v>
      </c>
      <c r="DS78" s="315" t="s">
        <v>679</v>
      </c>
      <c r="DT78" s="315" t="s">
        <v>680</v>
      </c>
      <c r="DU78" s="315" t="s">
        <v>755</v>
      </c>
      <c r="DV78" s="315" t="s">
        <v>679</v>
      </c>
      <c r="DW78" s="315" t="s">
        <v>680</v>
      </c>
      <c r="DX78" s="315" t="s">
        <v>755</v>
      </c>
      <c r="DY78" s="315" t="s">
        <v>679</v>
      </c>
      <c r="DZ78" s="315" t="s">
        <v>680</v>
      </c>
      <c r="EA78" s="315" t="s">
        <v>755</v>
      </c>
      <c r="EB78" s="315" t="s">
        <v>679</v>
      </c>
      <c r="EC78" s="315" t="s">
        <v>680</v>
      </c>
      <c r="ED78" s="315" t="s">
        <v>755</v>
      </c>
      <c r="EE78" s="315" t="s">
        <v>679</v>
      </c>
      <c r="EF78" s="315" t="s">
        <v>680</v>
      </c>
      <c r="EG78" s="315" t="s">
        <v>755</v>
      </c>
      <c r="EH78" s="315" t="s">
        <v>679</v>
      </c>
      <c r="EI78" s="315" t="s">
        <v>680</v>
      </c>
      <c r="EJ78" s="315" t="s">
        <v>755</v>
      </c>
      <c r="EK78" s="315" t="s">
        <v>679</v>
      </c>
      <c r="EL78" s="315" t="s">
        <v>680</v>
      </c>
      <c r="EM78" s="315" t="s">
        <v>755</v>
      </c>
      <c r="EN78" s="315" t="s">
        <v>679</v>
      </c>
      <c r="EO78" s="315" t="s">
        <v>680</v>
      </c>
      <c r="EP78" s="315" t="s">
        <v>755</v>
      </c>
      <c r="EQ78" s="315" t="s">
        <v>679</v>
      </c>
      <c r="ER78" s="315" t="s">
        <v>680</v>
      </c>
      <c r="ES78" s="315" t="s">
        <v>755</v>
      </c>
      <c r="ET78" s="315" t="s">
        <v>679</v>
      </c>
      <c r="EU78" s="315" t="s">
        <v>680</v>
      </c>
      <c r="EV78" s="315" t="s">
        <v>755</v>
      </c>
      <c r="EW78" s="315" t="s">
        <v>679</v>
      </c>
      <c r="EX78" s="315" t="s">
        <v>680</v>
      </c>
      <c r="EY78" s="315" t="s">
        <v>755</v>
      </c>
      <c r="EZ78" s="315" t="s">
        <v>679</v>
      </c>
      <c r="FA78" s="315" t="s">
        <v>680</v>
      </c>
      <c r="FB78" s="315" t="s">
        <v>755</v>
      </c>
      <c r="FC78" s="315" t="s">
        <v>679</v>
      </c>
      <c r="FD78" s="315" t="s">
        <v>680</v>
      </c>
      <c r="FE78" s="315" t="s">
        <v>755</v>
      </c>
      <c r="FF78" s="315" t="s">
        <v>679</v>
      </c>
      <c r="FG78" s="315" t="s">
        <v>680</v>
      </c>
      <c r="FH78" s="315" t="s">
        <v>755</v>
      </c>
      <c r="FI78" s="315" t="s">
        <v>679</v>
      </c>
      <c r="FJ78" s="315" t="s">
        <v>680</v>
      </c>
      <c r="FK78" s="315" t="s">
        <v>755</v>
      </c>
      <c r="FL78" s="315" t="s">
        <v>679</v>
      </c>
      <c r="FM78" s="315" t="s">
        <v>680</v>
      </c>
      <c r="FN78" s="315" t="s">
        <v>755</v>
      </c>
      <c r="FO78" s="315" t="s">
        <v>679</v>
      </c>
      <c r="FP78" s="315" t="s">
        <v>680</v>
      </c>
      <c r="FQ78" s="315" t="s">
        <v>755</v>
      </c>
      <c r="FR78" s="315" t="s">
        <v>679</v>
      </c>
      <c r="FS78" s="315" t="s">
        <v>680</v>
      </c>
      <c r="FT78" s="315" t="s">
        <v>755</v>
      </c>
      <c r="FU78" s="315" t="s">
        <v>679</v>
      </c>
      <c r="FV78" s="315" t="s">
        <v>680</v>
      </c>
      <c r="FW78" s="315" t="s">
        <v>755</v>
      </c>
      <c r="FX78" s="315" t="s">
        <v>679</v>
      </c>
      <c r="FY78" s="315" t="s">
        <v>680</v>
      </c>
      <c r="FZ78" s="315" t="s">
        <v>755</v>
      </c>
      <c r="GA78" s="315" t="s">
        <v>679</v>
      </c>
      <c r="GB78" s="315" t="s">
        <v>680</v>
      </c>
      <c r="GC78" s="315" t="s">
        <v>755</v>
      </c>
      <c r="GD78" s="315" t="s">
        <v>679</v>
      </c>
      <c r="GE78" s="315" t="s">
        <v>680</v>
      </c>
      <c r="GF78" s="315" t="s">
        <v>755</v>
      </c>
      <c r="GG78" s="315" t="s">
        <v>679</v>
      </c>
      <c r="GH78" s="315" t="s">
        <v>680</v>
      </c>
      <c r="GI78" s="315" t="s">
        <v>755</v>
      </c>
      <c r="GJ78" s="315" t="s">
        <v>679</v>
      </c>
      <c r="GK78" s="315" t="s">
        <v>680</v>
      </c>
      <c r="GL78" s="315" t="s">
        <v>755</v>
      </c>
      <c r="GM78" s="315" t="s">
        <v>679</v>
      </c>
      <c r="GN78" s="315" t="s">
        <v>680</v>
      </c>
      <c r="GO78" s="315" t="s">
        <v>755</v>
      </c>
      <c r="GP78" s="315" t="s">
        <v>679</v>
      </c>
      <c r="GQ78" s="315" t="s">
        <v>680</v>
      </c>
      <c r="GR78" s="315" t="s">
        <v>755</v>
      </c>
      <c r="GS78" s="315" t="s">
        <v>679</v>
      </c>
      <c r="GT78" s="315" t="s">
        <v>680</v>
      </c>
      <c r="GU78" s="315" t="s">
        <v>755</v>
      </c>
      <c r="GV78" s="315" t="s">
        <v>679</v>
      </c>
      <c r="GW78" s="315" t="s">
        <v>680</v>
      </c>
      <c r="GX78" s="315" t="s">
        <v>755</v>
      </c>
      <c r="GY78" s="315" t="s">
        <v>679</v>
      </c>
      <c r="GZ78" s="315" t="s">
        <v>680</v>
      </c>
      <c r="HA78" s="315" t="s">
        <v>755</v>
      </c>
      <c r="HB78" s="315" t="s">
        <v>679</v>
      </c>
      <c r="HC78" s="315" t="s">
        <v>680</v>
      </c>
      <c r="HD78" s="315" t="s">
        <v>755</v>
      </c>
      <c r="HE78" s="315" t="s">
        <v>679</v>
      </c>
      <c r="HF78" s="315" t="s">
        <v>680</v>
      </c>
      <c r="HG78" s="315" t="s">
        <v>755</v>
      </c>
      <c r="HH78" s="315" t="s">
        <v>679</v>
      </c>
      <c r="HI78" s="315" t="s">
        <v>680</v>
      </c>
      <c r="HJ78" s="315" t="s">
        <v>755</v>
      </c>
      <c r="HK78" s="315" t="s">
        <v>679</v>
      </c>
      <c r="HL78" s="315" t="s">
        <v>680</v>
      </c>
      <c r="HM78" s="315" t="s">
        <v>755</v>
      </c>
      <c r="HN78" s="315" t="s">
        <v>679</v>
      </c>
      <c r="HO78" s="315" t="s">
        <v>680</v>
      </c>
      <c r="HP78" s="315" t="s">
        <v>755</v>
      </c>
      <c r="HQ78" s="315" t="s">
        <v>679</v>
      </c>
      <c r="HR78" s="315" t="s">
        <v>680</v>
      </c>
      <c r="HS78" s="315" t="s">
        <v>755</v>
      </c>
      <c r="HT78" s="315" t="s">
        <v>679</v>
      </c>
      <c r="HU78" s="315" t="s">
        <v>680</v>
      </c>
      <c r="HV78" s="315" t="s">
        <v>755</v>
      </c>
      <c r="HW78" s="315" t="s">
        <v>679</v>
      </c>
      <c r="HX78" s="315" t="s">
        <v>680</v>
      </c>
      <c r="HY78" s="315" t="s">
        <v>755</v>
      </c>
      <c r="HZ78" s="315" t="s">
        <v>679</v>
      </c>
      <c r="IA78" s="315" t="s">
        <v>680</v>
      </c>
      <c r="IB78" s="315" t="s">
        <v>755</v>
      </c>
      <c r="IC78" s="315" t="s">
        <v>679</v>
      </c>
      <c r="ID78" s="315" t="s">
        <v>680</v>
      </c>
      <c r="IE78" s="315" t="s">
        <v>755</v>
      </c>
      <c r="IF78" s="315" t="s">
        <v>679</v>
      </c>
      <c r="IG78" s="315" t="s">
        <v>680</v>
      </c>
      <c r="IH78" s="315" t="s">
        <v>755</v>
      </c>
      <c r="II78" s="315" t="s">
        <v>679</v>
      </c>
      <c r="IJ78" s="315" t="s">
        <v>680</v>
      </c>
      <c r="IK78" s="315" t="s">
        <v>755</v>
      </c>
      <c r="IL78" s="315" t="s">
        <v>679</v>
      </c>
      <c r="IM78" s="315" t="s">
        <v>680</v>
      </c>
      <c r="IN78" s="315" t="s">
        <v>755</v>
      </c>
      <c r="IO78" s="315" t="s">
        <v>679</v>
      </c>
      <c r="IP78" s="315" t="s">
        <v>680</v>
      </c>
      <c r="IQ78" s="315" t="s">
        <v>755</v>
      </c>
      <c r="IR78" s="315" t="s">
        <v>679</v>
      </c>
      <c r="IS78" s="315" t="s">
        <v>680</v>
      </c>
      <c r="IT78" s="315" t="s">
        <v>755</v>
      </c>
      <c r="IU78" s="315" t="s">
        <v>679</v>
      </c>
      <c r="IV78" s="315" t="s">
        <v>680</v>
      </c>
      <c r="IW78" s="315" t="s">
        <v>755</v>
      </c>
      <c r="IX78" s="315" t="s">
        <v>679</v>
      </c>
      <c r="IY78" s="315" t="s">
        <v>680</v>
      </c>
      <c r="IZ78" s="315" t="s">
        <v>755</v>
      </c>
      <c r="JA78" s="315" t="s">
        <v>679</v>
      </c>
      <c r="JB78" s="315" t="s">
        <v>680</v>
      </c>
      <c r="JC78" s="315" t="s">
        <v>755</v>
      </c>
      <c r="JD78" s="315" t="s">
        <v>679</v>
      </c>
      <c r="JE78" s="315" t="s">
        <v>680</v>
      </c>
      <c r="JF78" s="315" t="s">
        <v>755</v>
      </c>
      <c r="JG78" s="315" t="s">
        <v>679</v>
      </c>
      <c r="JH78" s="315" t="s">
        <v>680</v>
      </c>
      <c r="JI78" s="315" t="s">
        <v>755</v>
      </c>
      <c r="JJ78" s="315" t="s">
        <v>679</v>
      </c>
      <c r="JK78" s="315" t="s">
        <v>680</v>
      </c>
      <c r="JL78" s="315" t="s">
        <v>755</v>
      </c>
      <c r="JM78" s="315" t="s">
        <v>679</v>
      </c>
      <c r="JN78" s="336" t="s">
        <v>680</v>
      </c>
    </row>
    <row r="79" spans="1:286">
      <c r="A79" s="421" t="s">
        <v>475</v>
      </c>
      <c r="B79" s="655" t="s">
        <v>451</v>
      </c>
      <c r="C79" s="658" t="s">
        <v>451</v>
      </c>
      <c r="D79" s="658" t="s">
        <v>451</v>
      </c>
      <c r="E79" s="656">
        <v>5</v>
      </c>
      <c r="F79" s="658">
        <v>2</v>
      </c>
      <c r="G79" s="658">
        <v>3</v>
      </c>
      <c r="H79" s="656">
        <v>3</v>
      </c>
      <c r="I79" s="658">
        <v>0</v>
      </c>
      <c r="J79" s="658">
        <v>3</v>
      </c>
      <c r="K79" s="656">
        <v>2</v>
      </c>
      <c r="L79" s="658">
        <v>1</v>
      </c>
      <c r="M79" s="658">
        <v>1</v>
      </c>
      <c r="N79" s="656">
        <v>8</v>
      </c>
      <c r="O79" s="658">
        <v>3</v>
      </c>
      <c r="P79" s="658">
        <v>5</v>
      </c>
      <c r="Q79" s="656">
        <v>17</v>
      </c>
      <c r="R79" s="658">
        <v>10</v>
      </c>
      <c r="S79" s="658">
        <v>7</v>
      </c>
      <c r="T79" s="656">
        <v>25</v>
      </c>
      <c r="U79" s="658">
        <v>11</v>
      </c>
      <c r="V79" s="658">
        <v>14</v>
      </c>
      <c r="W79" s="656">
        <v>14</v>
      </c>
      <c r="X79" s="658">
        <v>4</v>
      </c>
      <c r="Y79" s="658">
        <v>10</v>
      </c>
      <c r="Z79" s="656">
        <v>1</v>
      </c>
      <c r="AA79" s="658">
        <v>1</v>
      </c>
      <c r="AB79" s="658">
        <v>0</v>
      </c>
      <c r="AC79" s="311" t="s">
        <v>451</v>
      </c>
      <c r="AD79" s="434" t="s">
        <v>451</v>
      </c>
      <c r="AE79" s="434" t="s">
        <v>451</v>
      </c>
      <c r="AF79" s="312">
        <v>4</v>
      </c>
      <c r="AG79" s="434">
        <v>2</v>
      </c>
      <c r="AH79" s="434">
        <v>2</v>
      </c>
      <c r="AI79" s="312">
        <v>2</v>
      </c>
      <c r="AJ79" s="434">
        <v>0</v>
      </c>
      <c r="AK79" s="434">
        <v>2</v>
      </c>
      <c r="AL79" s="312">
        <v>1</v>
      </c>
      <c r="AM79" s="434">
        <v>1</v>
      </c>
      <c r="AN79" s="434">
        <v>0</v>
      </c>
      <c r="AO79" s="312">
        <v>13</v>
      </c>
      <c r="AP79" s="434">
        <v>6</v>
      </c>
      <c r="AQ79" s="434">
        <v>7</v>
      </c>
      <c r="AR79" s="312">
        <v>20</v>
      </c>
      <c r="AS79" s="434">
        <v>14</v>
      </c>
      <c r="AT79" s="434">
        <v>6</v>
      </c>
      <c r="AU79" s="312">
        <v>18</v>
      </c>
      <c r="AV79" s="434">
        <v>5</v>
      </c>
      <c r="AW79" s="434">
        <v>13</v>
      </c>
      <c r="AX79" s="312">
        <v>13</v>
      </c>
      <c r="AY79" s="434">
        <v>5</v>
      </c>
      <c r="AZ79" s="434">
        <v>8</v>
      </c>
      <c r="BA79" s="311" t="s">
        <v>451</v>
      </c>
      <c r="BB79" s="434" t="s">
        <v>451</v>
      </c>
      <c r="BC79" s="434" t="s">
        <v>451</v>
      </c>
      <c r="BD79" s="312">
        <v>1</v>
      </c>
      <c r="BE79" s="434">
        <v>0</v>
      </c>
      <c r="BF79" s="434">
        <v>1</v>
      </c>
      <c r="BG79" s="312">
        <v>2</v>
      </c>
      <c r="BH79" s="434">
        <v>1</v>
      </c>
      <c r="BI79" s="434">
        <v>1</v>
      </c>
      <c r="BJ79" s="312">
        <v>5</v>
      </c>
      <c r="BK79" s="434">
        <v>0</v>
      </c>
      <c r="BL79" s="434">
        <v>5</v>
      </c>
      <c r="BM79" s="312">
        <v>13</v>
      </c>
      <c r="BN79" s="434">
        <v>7</v>
      </c>
      <c r="BO79" s="434">
        <v>6</v>
      </c>
      <c r="BP79" s="312">
        <v>23</v>
      </c>
      <c r="BQ79" s="434">
        <v>16</v>
      </c>
      <c r="BR79" s="434">
        <v>7</v>
      </c>
      <c r="BS79" s="312">
        <v>18</v>
      </c>
      <c r="BT79" s="434">
        <v>3</v>
      </c>
      <c r="BU79" s="434">
        <v>15</v>
      </c>
      <c r="BV79" s="312">
        <v>10</v>
      </c>
      <c r="BW79" s="434">
        <v>5</v>
      </c>
      <c r="BX79" s="434">
        <v>5</v>
      </c>
      <c r="BY79" s="312" t="s">
        <v>451</v>
      </c>
      <c r="BZ79" s="434" t="s">
        <v>451</v>
      </c>
      <c r="CA79" s="434" t="s">
        <v>451</v>
      </c>
      <c r="CB79" s="311" t="s">
        <v>451</v>
      </c>
      <c r="CC79" s="434" t="s">
        <v>451</v>
      </c>
      <c r="CD79" s="434" t="s">
        <v>451</v>
      </c>
      <c r="CE79" s="312">
        <v>2</v>
      </c>
      <c r="CF79" s="434">
        <v>0</v>
      </c>
      <c r="CG79" s="434">
        <v>2</v>
      </c>
      <c r="CH79" s="312">
        <v>1</v>
      </c>
      <c r="CI79" s="434">
        <v>1</v>
      </c>
      <c r="CJ79" s="434">
        <v>0</v>
      </c>
      <c r="CK79" s="312">
        <v>9</v>
      </c>
      <c r="CL79" s="434">
        <v>2</v>
      </c>
      <c r="CM79" s="434">
        <v>7</v>
      </c>
      <c r="CN79" s="312">
        <v>17</v>
      </c>
      <c r="CO79" s="434">
        <v>11</v>
      </c>
      <c r="CP79" s="434">
        <v>6</v>
      </c>
      <c r="CQ79" s="312">
        <v>25</v>
      </c>
      <c r="CR79" s="434">
        <v>15</v>
      </c>
      <c r="CS79" s="434">
        <v>10</v>
      </c>
      <c r="CT79" s="312">
        <v>16</v>
      </c>
      <c r="CU79" s="434">
        <v>4</v>
      </c>
      <c r="CV79" s="434">
        <v>12</v>
      </c>
      <c r="CW79" s="312">
        <v>7</v>
      </c>
      <c r="CX79" s="434">
        <v>4</v>
      </c>
      <c r="CY79" s="434">
        <v>3</v>
      </c>
      <c r="CZ79" s="312" t="s">
        <v>451</v>
      </c>
      <c r="DA79" s="434" t="s">
        <v>451</v>
      </c>
      <c r="DB79" s="434" t="s">
        <v>451</v>
      </c>
      <c r="DC79" s="311" t="s">
        <v>451</v>
      </c>
      <c r="DD79" s="434" t="s">
        <v>451</v>
      </c>
      <c r="DE79" s="434" t="s">
        <v>451</v>
      </c>
      <c r="DF79" s="312">
        <v>2</v>
      </c>
      <c r="DG79" s="434">
        <v>0</v>
      </c>
      <c r="DH79" s="434">
        <v>2</v>
      </c>
      <c r="DI79" s="312">
        <v>1</v>
      </c>
      <c r="DJ79" s="434">
        <v>1</v>
      </c>
      <c r="DK79" s="434">
        <v>0</v>
      </c>
      <c r="DL79" s="312">
        <v>11</v>
      </c>
      <c r="DM79" s="434">
        <v>2</v>
      </c>
      <c r="DN79" s="434">
        <v>9</v>
      </c>
      <c r="DO79" s="312">
        <v>16</v>
      </c>
      <c r="DP79" s="434">
        <v>11</v>
      </c>
      <c r="DQ79" s="434">
        <v>5</v>
      </c>
      <c r="DR79" s="312">
        <v>24</v>
      </c>
      <c r="DS79" s="434">
        <v>13</v>
      </c>
      <c r="DT79" s="434">
        <v>11</v>
      </c>
      <c r="DU79" s="312">
        <v>14</v>
      </c>
      <c r="DV79" s="434">
        <v>4</v>
      </c>
      <c r="DW79" s="434">
        <v>10</v>
      </c>
      <c r="DX79" s="312">
        <v>7</v>
      </c>
      <c r="DY79" s="434">
        <v>4</v>
      </c>
      <c r="DZ79" s="434">
        <v>3</v>
      </c>
      <c r="EA79" s="312" t="s">
        <v>451</v>
      </c>
      <c r="EB79" s="434" t="s">
        <v>451</v>
      </c>
      <c r="EC79" s="434" t="s">
        <v>451</v>
      </c>
      <c r="ED79" s="311" t="s">
        <v>451</v>
      </c>
      <c r="EE79" s="434" t="s">
        <v>451</v>
      </c>
      <c r="EF79" s="434" t="s">
        <v>451</v>
      </c>
      <c r="EG79" s="312">
        <v>2</v>
      </c>
      <c r="EH79" s="434">
        <v>0</v>
      </c>
      <c r="EI79" s="434">
        <v>2</v>
      </c>
      <c r="EJ79" s="312">
        <v>3</v>
      </c>
      <c r="EK79" s="434">
        <v>2</v>
      </c>
      <c r="EL79" s="434">
        <v>1</v>
      </c>
      <c r="EM79" s="312">
        <v>13</v>
      </c>
      <c r="EN79" s="434">
        <v>3</v>
      </c>
      <c r="EO79" s="434">
        <v>10</v>
      </c>
      <c r="EP79" s="312">
        <v>17</v>
      </c>
      <c r="EQ79" s="434">
        <v>12</v>
      </c>
      <c r="ER79" s="434">
        <v>5</v>
      </c>
      <c r="ES79" s="312">
        <v>24</v>
      </c>
      <c r="ET79" s="434">
        <v>11</v>
      </c>
      <c r="EU79" s="434">
        <v>13</v>
      </c>
      <c r="EV79" s="312">
        <v>14</v>
      </c>
      <c r="EW79" s="434">
        <v>4</v>
      </c>
      <c r="EX79" s="434">
        <v>10</v>
      </c>
      <c r="EY79" s="312">
        <v>4</v>
      </c>
      <c r="EZ79" s="434">
        <v>3</v>
      </c>
      <c r="FA79" s="434">
        <v>1</v>
      </c>
      <c r="FB79" s="312" t="s">
        <v>451</v>
      </c>
      <c r="FC79" s="434" t="s">
        <v>451</v>
      </c>
      <c r="FD79" s="434" t="s">
        <v>451</v>
      </c>
      <c r="FE79" s="311" t="s">
        <v>451</v>
      </c>
      <c r="FF79" s="434" t="s">
        <v>451</v>
      </c>
      <c r="FG79" s="434" t="s">
        <v>451</v>
      </c>
      <c r="FH79" s="312">
        <v>1</v>
      </c>
      <c r="FI79" s="434">
        <v>0</v>
      </c>
      <c r="FJ79" s="434">
        <v>1</v>
      </c>
      <c r="FK79" s="312">
        <v>3</v>
      </c>
      <c r="FL79" s="434">
        <v>1</v>
      </c>
      <c r="FM79" s="434">
        <v>2</v>
      </c>
      <c r="FN79" s="312">
        <v>2</v>
      </c>
      <c r="FO79" s="434">
        <v>1</v>
      </c>
      <c r="FP79" s="434">
        <v>1</v>
      </c>
      <c r="FQ79" s="312">
        <v>15</v>
      </c>
      <c r="FR79" s="434">
        <v>5</v>
      </c>
      <c r="FS79" s="434">
        <v>10</v>
      </c>
      <c r="FT79" s="312">
        <v>22</v>
      </c>
      <c r="FU79" s="434">
        <v>16</v>
      </c>
      <c r="FV79" s="434">
        <v>6</v>
      </c>
      <c r="FW79" s="312">
        <v>17</v>
      </c>
      <c r="FX79" s="434">
        <v>5</v>
      </c>
      <c r="FY79" s="434">
        <v>12</v>
      </c>
      <c r="FZ79" s="312">
        <v>13</v>
      </c>
      <c r="GA79" s="434">
        <v>5</v>
      </c>
      <c r="GB79" s="434">
        <v>8</v>
      </c>
      <c r="GC79" s="312">
        <v>4</v>
      </c>
      <c r="GD79" s="434">
        <v>3</v>
      </c>
      <c r="GE79" s="434">
        <v>1</v>
      </c>
      <c r="GF79" s="312" t="s">
        <v>451</v>
      </c>
      <c r="GG79" s="434" t="s">
        <v>451</v>
      </c>
      <c r="GH79" s="434" t="s">
        <v>451</v>
      </c>
      <c r="GI79" s="311" t="s">
        <v>451</v>
      </c>
      <c r="GJ79" s="434" t="s">
        <v>451</v>
      </c>
      <c r="GK79" s="434" t="s">
        <v>451</v>
      </c>
      <c r="GL79" s="312">
        <v>1</v>
      </c>
      <c r="GM79" s="434">
        <v>0</v>
      </c>
      <c r="GN79" s="434">
        <v>1</v>
      </c>
      <c r="GO79" s="312">
        <v>4</v>
      </c>
      <c r="GP79" s="434">
        <v>2</v>
      </c>
      <c r="GQ79" s="434">
        <v>2</v>
      </c>
      <c r="GR79" s="312">
        <v>6</v>
      </c>
      <c r="GS79" s="434">
        <v>0</v>
      </c>
      <c r="GT79" s="434">
        <v>6</v>
      </c>
      <c r="GU79" s="312">
        <v>15</v>
      </c>
      <c r="GV79" s="434">
        <v>8</v>
      </c>
      <c r="GW79" s="434">
        <v>7</v>
      </c>
      <c r="GX79" s="312">
        <v>21</v>
      </c>
      <c r="GY79" s="434">
        <v>14</v>
      </c>
      <c r="GZ79" s="434">
        <v>7</v>
      </c>
      <c r="HA79" s="312">
        <v>18</v>
      </c>
      <c r="HB79" s="434">
        <v>3</v>
      </c>
      <c r="HC79" s="434">
        <v>15</v>
      </c>
      <c r="HD79" s="312">
        <v>9</v>
      </c>
      <c r="HE79" s="434">
        <v>5</v>
      </c>
      <c r="HF79" s="434">
        <v>4</v>
      </c>
      <c r="HG79" s="312">
        <v>3</v>
      </c>
      <c r="HH79" s="434">
        <v>3</v>
      </c>
      <c r="HI79" s="434">
        <v>0</v>
      </c>
      <c r="HJ79" s="311" t="s">
        <v>451</v>
      </c>
      <c r="HK79" s="434" t="s">
        <v>451</v>
      </c>
      <c r="HL79" s="434" t="s">
        <v>451</v>
      </c>
      <c r="HM79" s="312" t="s">
        <v>451</v>
      </c>
      <c r="HN79" s="434" t="s">
        <v>451</v>
      </c>
      <c r="HO79" s="434" t="s">
        <v>451</v>
      </c>
      <c r="HP79" s="312">
        <v>2</v>
      </c>
      <c r="HQ79" s="434">
        <v>0</v>
      </c>
      <c r="HR79" s="434">
        <v>2</v>
      </c>
      <c r="HS79" s="312">
        <v>8</v>
      </c>
      <c r="HT79" s="434">
        <v>1</v>
      </c>
      <c r="HU79" s="434">
        <v>7</v>
      </c>
      <c r="HV79" s="312">
        <v>21</v>
      </c>
      <c r="HW79" s="434">
        <v>11</v>
      </c>
      <c r="HX79" s="434">
        <v>10</v>
      </c>
      <c r="HY79" s="312">
        <v>24</v>
      </c>
      <c r="HZ79" s="434">
        <v>13</v>
      </c>
      <c r="IA79" s="434">
        <v>11</v>
      </c>
      <c r="IB79" s="312">
        <v>15</v>
      </c>
      <c r="IC79" s="434">
        <v>3</v>
      </c>
      <c r="ID79" s="434">
        <v>12</v>
      </c>
      <c r="IE79" s="312">
        <v>6</v>
      </c>
      <c r="IF79" s="434">
        <v>4</v>
      </c>
      <c r="IG79" s="434">
        <v>2</v>
      </c>
      <c r="IH79" s="312">
        <v>2</v>
      </c>
      <c r="II79" s="434">
        <v>1</v>
      </c>
      <c r="IJ79" s="434">
        <v>1</v>
      </c>
      <c r="IK79" s="311" t="s">
        <v>451</v>
      </c>
      <c r="IL79" s="434" t="s">
        <v>451</v>
      </c>
      <c r="IM79" s="434" t="s">
        <v>451</v>
      </c>
      <c r="IN79" s="312">
        <v>1</v>
      </c>
      <c r="IO79" s="434">
        <v>0</v>
      </c>
      <c r="IP79" s="434">
        <v>1</v>
      </c>
      <c r="IQ79" s="312">
        <v>1</v>
      </c>
      <c r="IR79" s="434">
        <v>0</v>
      </c>
      <c r="IS79" s="434">
        <v>1</v>
      </c>
      <c r="IT79" s="312">
        <v>10</v>
      </c>
      <c r="IU79" s="434">
        <v>2</v>
      </c>
      <c r="IV79" s="434">
        <v>8</v>
      </c>
      <c r="IW79" s="312">
        <v>20</v>
      </c>
      <c r="IX79" s="434">
        <v>11</v>
      </c>
      <c r="IY79" s="434">
        <v>9</v>
      </c>
      <c r="IZ79" s="312">
        <v>25</v>
      </c>
      <c r="JA79" s="434">
        <v>12</v>
      </c>
      <c r="JB79" s="434">
        <v>13</v>
      </c>
      <c r="JC79" s="312">
        <v>14</v>
      </c>
      <c r="JD79" s="434">
        <v>3</v>
      </c>
      <c r="JE79" s="434">
        <v>11</v>
      </c>
      <c r="JF79" s="312">
        <v>7</v>
      </c>
      <c r="JG79" s="434">
        <v>5</v>
      </c>
      <c r="JH79" s="434">
        <v>2</v>
      </c>
      <c r="JI79" s="312">
        <v>1</v>
      </c>
      <c r="JJ79" s="434">
        <v>0</v>
      </c>
      <c r="JK79" s="434">
        <v>1</v>
      </c>
      <c r="JL79" s="312" t="s">
        <v>451</v>
      </c>
      <c r="JM79" s="434" t="s">
        <v>451</v>
      </c>
      <c r="JN79" s="435" t="s">
        <v>451</v>
      </c>
    </row>
    <row r="80" spans="1:286" ht="16" thickBot="1">
      <c r="A80" s="425" t="s">
        <v>691</v>
      </c>
      <c r="B80" s="426">
        <v>2</v>
      </c>
      <c r="C80" s="436">
        <v>0</v>
      </c>
      <c r="D80" s="436">
        <v>2</v>
      </c>
      <c r="E80" s="427">
        <v>31</v>
      </c>
      <c r="F80" s="436">
        <v>13</v>
      </c>
      <c r="G80" s="436">
        <v>18</v>
      </c>
      <c r="H80" s="427">
        <v>72</v>
      </c>
      <c r="I80" s="436">
        <v>39</v>
      </c>
      <c r="J80" s="436">
        <v>33</v>
      </c>
      <c r="K80" s="427">
        <v>93</v>
      </c>
      <c r="L80" s="436">
        <v>47</v>
      </c>
      <c r="M80" s="436">
        <v>46</v>
      </c>
      <c r="N80" s="427">
        <v>183</v>
      </c>
      <c r="O80" s="436">
        <v>82</v>
      </c>
      <c r="P80" s="436">
        <v>101</v>
      </c>
      <c r="Q80" s="427">
        <v>243</v>
      </c>
      <c r="R80" s="436">
        <v>112</v>
      </c>
      <c r="S80" s="436">
        <v>131</v>
      </c>
      <c r="T80" s="427">
        <v>159</v>
      </c>
      <c r="U80" s="436">
        <v>74</v>
      </c>
      <c r="V80" s="436">
        <v>85</v>
      </c>
      <c r="W80" s="427">
        <v>79</v>
      </c>
      <c r="X80" s="436">
        <v>38</v>
      </c>
      <c r="Y80" s="436">
        <v>41</v>
      </c>
      <c r="Z80" s="427">
        <v>1</v>
      </c>
      <c r="AA80" s="436">
        <v>1</v>
      </c>
      <c r="AB80" s="436">
        <v>0</v>
      </c>
      <c r="AC80" s="426">
        <v>3</v>
      </c>
      <c r="AD80" s="436">
        <v>2</v>
      </c>
      <c r="AE80" s="436">
        <v>1</v>
      </c>
      <c r="AF80" s="427">
        <v>37</v>
      </c>
      <c r="AG80" s="436">
        <v>14</v>
      </c>
      <c r="AH80" s="436">
        <v>23</v>
      </c>
      <c r="AI80" s="427">
        <v>76</v>
      </c>
      <c r="AJ80" s="436">
        <v>38</v>
      </c>
      <c r="AK80" s="436">
        <v>38</v>
      </c>
      <c r="AL80" s="427">
        <v>97</v>
      </c>
      <c r="AM80" s="436">
        <v>49</v>
      </c>
      <c r="AN80" s="436">
        <v>48</v>
      </c>
      <c r="AO80" s="427">
        <v>199</v>
      </c>
      <c r="AP80" s="436">
        <v>92</v>
      </c>
      <c r="AQ80" s="436">
        <v>107</v>
      </c>
      <c r="AR80" s="427">
        <v>236</v>
      </c>
      <c r="AS80" s="436">
        <v>113</v>
      </c>
      <c r="AT80" s="436">
        <v>123</v>
      </c>
      <c r="AU80" s="427">
        <v>137</v>
      </c>
      <c r="AV80" s="436">
        <v>55</v>
      </c>
      <c r="AW80" s="436">
        <v>82</v>
      </c>
      <c r="AX80" s="427">
        <v>67</v>
      </c>
      <c r="AY80" s="436">
        <v>36</v>
      </c>
      <c r="AZ80" s="436">
        <v>31</v>
      </c>
      <c r="BA80" s="426">
        <v>2</v>
      </c>
      <c r="BB80" s="436">
        <v>1</v>
      </c>
      <c r="BC80" s="436">
        <v>1</v>
      </c>
      <c r="BD80" s="427">
        <v>45</v>
      </c>
      <c r="BE80" s="436">
        <v>20</v>
      </c>
      <c r="BF80" s="436">
        <v>25</v>
      </c>
      <c r="BG80" s="427">
        <v>68</v>
      </c>
      <c r="BH80" s="436">
        <v>35</v>
      </c>
      <c r="BI80" s="436">
        <v>33</v>
      </c>
      <c r="BJ80" s="427">
        <v>116</v>
      </c>
      <c r="BK80" s="436">
        <v>52</v>
      </c>
      <c r="BL80" s="436">
        <v>64</v>
      </c>
      <c r="BM80" s="427">
        <v>214</v>
      </c>
      <c r="BN80" s="436">
        <v>100</v>
      </c>
      <c r="BO80" s="436">
        <v>114</v>
      </c>
      <c r="BP80" s="427">
        <v>228</v>
      </c>
      <c r="BQ80" s="436">
        <v>109</v>
      </c>
      <c r="BR80" s="436">
        <v>119</v>
      </c>
      <c r="BS80" s="427">
        <v>129</v>
      </c>
      <c r="BT80" s="436">
        <v>53</v>
      </c>
      <c r="BU80" s="436">
        <v>76</v>
      </c>
      <c r="BV80" s="427">
        <v>53</v>
      </c>
      <c r="BW80" s="436">
        <v>30</v>
      </c>
      <c r="BX80" s="436">
        <v>23</v>
      </c>
      <c r="BY80" s="427">
        <v>1</v>
      </c>
      <c r="BZ80" s="436">
        <v>1</v>
      </c>
      <c r="CA80" s="436">
        <v>0</v>
      </c>
      <c r="CB80" s="426">
        <v>7</v>
      </c>
      <c r="CC80" s="436">
        <v>4</v>
      </c>
      <c r="CD80" s="436">
        <v>3</v>
      </c>
      <c r="CE80" s="427">
        <v>49</v>
      </c>
      <c r="CF80" s="436">
        <v>19</v>
      </c>
      <c r="CG80" s="436">
        <v>30</v>
      </c>
      <c r="CH80" s="427">
        <v>69</v>
      </c>
      <c r="CI80" s="436">
        <v>41</v>
      </c>
      <c r="CJ80" s="436">
        <v>28</v>
      </c>
      <c r="CK80" s="427">
        <v>146</v>
      </c>
      <c r="CL80" s="436">
        <v>63</v>
      </c>
      <c r="CM80" s="436">
        <v>83</v>
      </c>
      <c r="CN80" s="427">
        <v>219</v>
      </c>
      <c r="CO80" s="436">
        <v>96</v>
      </c>
      <c r="CP80" s="436">
        <v>123</v>
      </c>
      <c r="CQ80" s="427">
        <v>216</v>
      </c>
      <c r="CR80" s="436">
        <v>107</v>
      </c>
      <c r="CS80" s="436">
        <v>109</v>
      </c>
      <c r="CT80" s="427">
        <v>111</v>
      </c>
      <c r="CU80" s="436">
        <v>47</v>
      </c>
      <c r="CV80" s="436">
        <v>64</v>
      </c>
      <c r="CW80" s="427">
        <v>47</v>
      </c>
      <c r="CX80" s="436">
        <v>29</v>
      </c>
      <c r="CY80" s="436">
        <v>18</v>
      </c>
      <c r="CZ80" s="427">
        <v>2</v>
      </c>
      <c r="DA80" s="436">
        <v>1</v>
      </c>
      <c r="DB80" s="436">
        <v>1</v>
      </c>
      <c r="DC80" s="426">
        <v>15</v>
      </c>
      <c r="DD80" s="436">
        <v>8</v>
      </c>
      <c r="DE80" s="436">
        <v>7</v>
      </c>
      <c r="DF80" s="427">
        <v>47</v>
      </c>
      <c r="DG80" s="436">
        <v>19</v>
      </c>
      <c r="DH80" s="436">
        <v>28</v>
      </c>
      <c r="DI80" s="427">
        <v>75</v>
      </c>
      <c r="DJ80" s="436">
        <v>41</v>
      </c>
      <c r="DK80" s="436">
        <v>34</v>
      </c>
      <c r="DL80" s="427">
        <v>165</v>
      </c>
      <c r="DM80" s="436">
        <v>69</v>
      </c>
      <c r="DN80" s="436">
        <v>96</v>
      </c>
      <c r="DO80" s="427">
        <v>227</v>
      </c>
      <c r="DP80" s="436">
        <v>98</v>
      </c>
      <c r="DQ80" s="436">
        <v>129</v>
      </c>
      <c r="DR80" s="427">
        <v>187</v>
      </c>
      <c r="DS80" s="436">
        <v>98</v>
      </c>
      <c r="DT80" s="436">
        <v>89</v>
      </c>
      <c r="DU80" s="427">
        <v>100</v>
      </c>
      <c r="DV80" s="436">
        <v>43</v>
      </c>
      <c r="DW80" s="436">
        <v>57</v>
      </c>
      <c r="DX80" s="427">
        <v>41</v>
      </c>
      <c r="DY80" s="436">
        <v>24</v>
      </c>
      <c r="DZ80" s="436">
        <v>17</v>
      </c>
      <c r="EA80" s="427">
        <v>2</v>
      </c>
      <c r="EB80" s="436">
        <v>1</v>
      </c>
      <c r="EC80" s="436">
        <v>1</v>
      </c>
      <c r="ED80" s="426">
        <v>21</v>
      </c>
      <c r="EE80" s="436">
        <v>7</v>
      </c>
      <c r="EF80" s="436">
        <v>14</v>
      </c>
      <c r="EG80" s="427">
        <v>51</v>
      </c>
      <c r="EH80" s="436">
        <v>22</v>
      </c>
      <c r="EI80" s="436">
        <v>29</v>
      </c>
      <c r="EJ80" s="427">
        <v>79</v>
      </c>
      <c r="EK80" s="436">
        <v>40</v>
      </c>
      <c r="EL80" s="436">
        <v>39</v>
      </c>
      <c r="EM80" s="427">
        <v>182</v>
      </c>
      <c r="EN80" s="436">
        <v>78</v>
      </c>
      <c r="EO80" s="436">
        <v>104</v>
      </c>
      <c r="EP80" s="427">
        <v>245</v>
      </c>
      <c r="EQ80" s="436">
        <v>116</v>
      </c>
      <c r="ER80" s="436">
        <v>129</v>
      </c>
      <c r="ES80" s="427">
        <v>162</v>
      </c>
      <c r="ET80" s="436">
        <v>77</v>
      </c>
      <c r="EU80" s="436">
        <v>85</v>
      </c>
      <c r="EV80" s="427">
        <v>89</v>
      </c>
      <c r="EW80" s="436">
        <v>44</v>
      </c>
      <c r="EX80" s="436">
        <v>45</v>
      </c>
      <c r="EY80" s="427">
        <v>33</v>
      </c>
      <c r="EZ80" s="436">
        <v>19</v>
      </c>
      <c r="FA80" s="436">
        <v>14</v>
      </c>
      <c r="FB80" s="427">
        <v>1</v>
      </c>
      <c r="FC80" s="436">
        <v>1</v>
      </c>
      <c r="FD80" s="436">
        <v>0</v>
      </c>
      <c r="FE80" s="426">
        <v>1</v>
      </c>
      <c r="FF80" s="436">
        <v>1</v>
      </c>
      <c r="FG80" s="436">
        <v>0</v>
      </c>
      <c r="FH80" s="427">
        <v>21</v>
      </c>
      <c r="FI80" s="436">
        <v>6</v>
      </c>
      <c r="FJ80" s="436">
        <v>15</v>
      </c>
      <c r="FK80" s="427">
        <v>52</v>
      </c>
      <c r="FL80" s="436">
        <v>24</v>
      </c>
      <c r="FM80" s="436">
        <v>28</v>
      </c>
      <c r="FN80" s="427">
        <v>89</v>
      </c>
      <c r="FO80" s="436">
        <v>45</v>
      </c>
      <c r="FP80" s="436">
        <v>44</v>
      </c>
      <c r="FQ80" s="427">
        <v>200</v>
      </c>
      <c r="FR80" s="436">
        <v>90</v>
      </c>
      <c r="FS80" s="436">
        <v>110</v>
      </c>
      <c r="FT80" s="427">
        <v>238</v>
      </c>
      <c r="FU80" s="436">
        <v>113</v>
      </c>
      <c r="FV80" s="436">
        <v>125</v>
      </c>
      <c r="FW80" s="427">
        <v>143</v>
      </c>
      <c r="FX80" s="436">
        <v>59</v>
      </c>
      <c r="FY80" s="436">
        <v>84</v>
      </c>
      <c r="FZ80" s="427">
        <v>75</v>
      </c>
      <c r="GA80" s="436">
        <v>42</v>
      </c>
      <c r="GB80" s="436">
        <v>33</v>
      </c>
      <c r="GC80" s="427">
        <v>33</v>
      </c>
      <c r="GD80" s="436">
        <v>19</v>
      </c>
      <c r="GE80" s="436">
        <v>14</v>
      </c>
      <c r="GF80" s="427">
        <v>1</v>
      </c>
      <c r="GG80" s="436">
        <v>1</v>
      </c>
      <c r="GH80" s="436">
        <v>0</v>
      </c>
      <c r="GI80" s="426">
        <v>2</v>
      </c>
      <c r="GJ80" s="436">
        <v>2</v>
      </c>
      <c r="GK80" s="436">
        <v>0</v>
      </c>
      <c r="GL80" s="427">
        <v>21</v>
      </c>
      <c r="GM80" s="436">
        <v>10</v>
      </c>
      <c r="GN80" s="436">
        <v>11</v>
      </c>
      <c r="GO80" s="427">
        <v>48</v>
      </c>
      <c r="GP80" s="436">
        <v>25</v>
      </c>
      <c r="GQ80" s="436">
        <v>23</v>
      </c>
      <c r="GR80" s="427">
        <v>105</v>
      </c>
      <c r="GS80" s="436">
        <v>48</v>
      </c>
      <c r="GT80" s="436">
        <v>57</v>
      </c>
      <c r="GU80" s="427">
        <v>212</v>
      </c>
      <c r="GV80" s="436">
        <v>96</v>
      </c>
      <c r="GW80" s="436">
        <v>116</v>
      </c>
      <c r="GX80" s="427">
        <v>224</v>
      </c>
      <c r="GY80" s="436">
        <v>110</v>
      </c>
      <c r="GZ80" s="436">
        <v>114</v>
      </c>
      <c r="HA80" s="427">
        <v>133</v>
      </c>
      <c r="HB80" s="436">
        <v>54</v>
      </c>
      <c r="HC80" s="436">
        <v>79</v>
      </c>
      <c r="HD80" s="427">
        <v>63</v>
      </c>
      <c r="HE80" s="436">
        <v>36</v>
      </c>
      <c r="HF80" s="436">
        <v>27</v>
      </c>
      <c r="HG80" s="427">
        <v>24</v>
      </c>
      <c r="HH80" s="436">
        <v>16</v>
      </c>
      <c r="HI80" s="436">
        <v>8</v>
      </c>
      <c r="HJ80" s="426">
        <v>1</v>
      </c>
      <c r="HK80" s="436">
        <v>1</v>
      </c>
      <c r="HL80" s="436">
        <v>0</v>
      </c>
      <c r="HM80" s="427">
        <v>19</v>
      </c>
      <c r="HN80" s="436">
        <v>11</v>
      </c>
      <c r="HO80" s="436">
        <v>8</v>
      </c>
      <c r="HP80" s="427">
        <v>44</v>
      </c>
      <c r="HQ80" s="436">
        <v>22</v>
      </c>
      <c r="HR80" s="436">
        <v>22</v>
      </c>
      <c r="HS80" s="427">
        <v>135</v>
      </c>
      <c r="HT80" s="436">
        <v>61</v>
      </c>
      <c r="HU80" s="436">
        <v>74</v>
      </c>
      <c r="HV80" s="427">
        <v>210</v>
      </c>
      <c r="HW80" s="436">
        <v>94</v>
      </c>
      <c r="HX80" s="436">
        <v>116</v>
      </c>
      <c r="HY80" s="427">
        <v>217</v>
      </c>
      <c r="HZ80" s="436">
        <v>108</v>
      </c>
      <c r="IA80" s="436">
        <v>109</v>
      </c>
      <c r="IB80" s="427">
        <v>111</v>
      </c>
      <c r="IC80" s="436">
        <v>44</v>
      </c>
      <c r="ID80" s="436">
        <v>67</v>
      </c>
      <c r="IE80" s="427">
        <v>54</v>
      </c>
      <c r="IF80" s="436">
        <v>34</v>
      </c>
      <c r="IG80" s="436">
        <v>20</v>
      </c>
      <c r="IH80" s="427">
        <v>20</v>
      </c>
      <c r="II80" s="436">
        <v>11</v>
      </c>
      <c r="IJ80" s="436">
        <v>9</v>
      </c>
      <c r="IK80" s="426">
        <v>1</v>
      </c>
      <c r="IL80" s="436">
        <v>1</v>
      </c>
      <c r="IM80" s="436">
        <v>0</v>
      </c>
      <c r="IN80" s="427">
        <v>19</v>
      </c>
      <c r="IO80" s="436">
        <v>10</v>
      </c>
      <c r="IP80" s="436">
        <v>9</v>
      </c>
      <c r="IQ80" s="427">
        <v>46</v>
      </c>
      <c r="IR80" s="436">
        <v>25</v>
      </c>
      <c r="IS80" s="436">
        <v>21</v>
      </c>
      <c r="IT80" s="427">
        <v>146</v>
      </c>
      <c r="IU80" s="436">
        <v>65</v>
      </c>
      <c r="IV80" s="436">
        <v>81</v>
      </c>
      <c r="IW80" s="427">
        <v>219</v>
      </c>
      <c r="IX80" s="436">
        <v>100</v>
      </c>
      <c r="IY80" s="436">
        <v>119</v>
      </c>
      <c r="IZ80" s="427">
        <v>189</v>
      </c>
      <c r="JA80" s="436">
        <v>100</v>
      </c>
      <c r="JB80" s="436">
        <v>89</v>
      </c>
      <c r="JC80" s="427">
        <v>104</v>
      </c>
      <c r="JD80" s="436">
        <v>45</v>
      </c>
      <c r="JE80" s="436">
        <v>59</v>
      </c>
      <c r="JF80" s="427">
        <v>45</v>
      </c>
      <c r="JG80" s="436">
        <v>27</v>
      </c>
      <c r="JH80" s="436">
        <v>18</v>
      </c>
      <c r="JI80" s="427">
        <v>18</v>
      </c>
      <c r="JJ80" s="436">
        <v>11</v>
      </c>
      <c r="JK80" s="436">
        <v>7</v>
      </c>
      <c r="JL80" s="427">
        <v>2</v>
      </c>
      <c r="JM80" s="436">
        <v>0</v>
      </c>
      <c r="JN80" s="437">
        <v>2</v>
      </c>
    </row>
    <row r="81" spans="1:2">
      <c r="A81" s="319" t="s">
        <v>986</v>
      </c>
    </row>
    <row r="83" spans="1:2">
      <c r="A83" s="425" t="s">
        <v>757</v>
      </c>
    </row>
    <row r="84" spans="1:2">
      <c r="A84" s="318" t="s">
        <v>681</v>
      </c>
    </row>
    <row r="85" spans="1:2">
      <c r="A85" s="319" t="s">
        <v>756</v>
      </c>
    </row>
    <row r="86" spans="1:2">
      <c r="A86" s="319"/>
    </row>
    <row r="90" spans="1:2">
      <c r="B90" s="3"/>
    </row>
  </sheetData>
  <sheetProtection password="D4A9" sheet="1" objects="1" scenarios="1"/>
  <mergeCells count="281">
    <mergeCell ref="BD17:BL17"/>
    <mergeCell ref="BM17:BU17"/>
    <mergeCell ref="BV17:CD17"/>
    <mergeCell ref="CE17:CM17"/>
    <mergeCell ref="B23:J23"/>
    <mergeCell ref="K23:S23"/>
    <mergeCell ref="T23:AB23"/>
    <mergeCell ref="AC23:AK23"/>
    <mergeCell ref="AL23:AT23"/>
    <mergeCell ref="AU23:BC23"/>
    <mergeCell ref="B17:J17"/>
    <mergeCell ref="K17:S17"/>
    <mergeCell ref="T17:AB17"/>
    <mergeCell ref="AC17:AK17"/>
    <mergeCell ref="AL17:AT17"/>
    <mergeCell ref="AU17:BC17"/>
    <mergeCell ref="BD23:BL23"/>
    <mergeCell ref="BM23:BU23"/>
    <mergeCell ref="BV23:CD23"/>
    <mergeCell ref="CE23:CM23"/>
    <mergeCell ref="B29:J29"/>
    <mergeCell ref="K29:S29"/>
    <mergeCell ref="T29:AB29"/>
    <mergeCell ref="AC29:AK29"/>
    <mergeCell ref="AL29:AT29"/>
    <mergeCell ref="AU29:BC29"/>
    <mergeCell ref="BD29:BL29"/>
    <mergeCell ref="BM29:BU29"/>
    <mergeCell ref="BV29:CD29"/>
    <mergeCell ref="CE29:CM29"/>
    <mergeCell ref="B36:J36"/>
    <mergeCell ref="K36:S36"/>
    <mergeCell ref="T36:AB36"/>
    <mergeCell ref="AC36:AK36"/>
    <mergeCell ref="AL36:AT36"/>
    <mergeCell ref="AU36:BC36"/>
    <mergeCell ref="BD36:BL36"/>
    <mergeCell ref="BM36:BU36"/>
    <mergeCell ref="BV36:CD36"/>
    <mergeCell ref="CE36:CM36"/>
    <mergeCell ref="B43:J43"/>
    <mergeCell ref="K43:S43"/>
    <mergeCell ref="T43:AB43"/>
    <mergeCell ref="AC43:AK43"/>
    <mergeCell ref="AL43:AT43"/>
    <mergeCell ref="AU43:BC43"/>
    <mergeCell ref="BD43:BL43"/>
    <mergeCell ref="BM43:BU43"/>
    <mergeCell ref="BV43:CD43"/>
    <mergeCell ref="CE43:CM43"/>
    <mergeCell ref="B49:G49"/>
    <mergeCell ref="H49:M49"/>
    <mergeCell ref="N49:S49"/>
    <mergeCell ref="T49:Y49"/>
    <mergeCell ref="Z49:AE49"/>
    <mergeCell ref="BD56:BL56"/>
    <mergeCell ref="BM56:BU56"/>
    <mergeCell ref="BV56:CD56"/>
    <mergeCell ref="CE56:CM56"/>
    <mergeCell ref="B63:J63"/>
    <mergeCell ref="K63:S63"/>
    <mergeCell ref="T63:AB63"/>
    <mergeCell ref="AC63:AK63"/>
    <mergeCell ref="AL63:AT63"/>
    <mergeCell ref="AU63:BC63"/>
    <mergeCell ref="B56:J56"/>
    <mergeCell ref="K56:S56"/>
    <mergeCell ref="T56:AB56"/>
    <mergeCell ref="AC56:AK56"/>
    <mergeCell ref="AL56:AT56"/>
    <mergeCell ref="AU56:BC56"/>
    <mergeCell ref="GR69:HU69"/>
    <mergeCell ref="HV69:IV69"/>
    <mergeCell ref="IW69:JZ69"/>
    <mergeCell ref="BD63:BL63"/>
    <mergeCell ref="BM63:BU63"/>
    <mergeCell ref="BV63:CD63"/>
    <mergeCell ref="CE63:CM63"/>
    <mergeCell ref="B69:AE69"/>
    <mergeCell ref="AF69:BF69"/>
    <mergeCell ref="BG69:CG69"/>
    <mergeCell ref="CH69:DK69"/>
    <mergeCell ref="B70:D70"/>
    <mergeCell ref="E70:G70"/>
    <mergeCell ref="H70:J70"/>
    <mergeCell ref="K70:M70"/>
    <mergeCell ref="N70:P70"/>
    <mergeCell ref="Q70:S70"/>
    <mergeCell ref="DL69:EL69"/>
    <mergeCell ref="EM69:FM69"/>
    <mergeCell ref="FN69:GQ69"/>
    <mergeCell ref="AL70:AN70"/>
    <mergeCell ref="AO70:AQ70"/>
    <mergeCell ref="AR70:AT70"/>
    <mergeCell ref="AU70:AW70"/>
    <mergeCell ref="AX70:AZ70"/>
    <mergeCell ref="BA70:BC70"/>
    <mergeCell ref="T70:V70"/>
    <mergeCell ref="W70:Y70"/>
    <mergeCell ref="Z70:AB70"/>
    <mergeCell ref="AC70:AE70"/>
    <mergeCell ref="AF70:AH70"/>
    <mergeCell ref="AI70:AK70"/>
    <mergeCell ref="BV70:BX70"/>
    <mergeCell ref="BY70:CA70"/>
    <mergeCell ref="CB70:CD70"/>
    <mergeCell ref="CE70:CG70"/>
    <mergeCell ref="CH70:CJ70"/>
    <mergeCell ref="CK70:CM70"/>
    <mergeCell ref="BD70:BF70"/>
    <mergeCell ref="BG70:BI70"/>
    <mergeCell ref="BJ70:BL70"/>
    <mergeCell ref="BM70:BO70"/>
    <mergeCell ref="BP70:BR70"/>
    <mergeCell ref="BS70:BU70"/>
    <mergeCell ref="DF70:DH70"/>
    <mergeCell ref="DI70:DK70"/>
    <mergeCell ref="DL70:DN70"/>
    <mergeCell ref="DO70:DQ70"/>
    <mergeCell ref="DR70:DT70"/>
    <mergeCell ref="DU70:DW70"/>
    <mergeCell ref="CN70:CP70"/>
    <mergeCell ref="CQ70:CS70"/>
    <mergeCell ref="CT70:CV70"/>
    <mergeCell ref="CW70:CY70"/>
    <mergeCell ref="CZ70:DB70"/>
    <mergeCell ref="DC70:DE70"/>
    <mergeCell ref="EP70:ER70"/>
    <mergeCell ref="ES70:EU70"/>
    <mergeCell ref="EV70:EX70"/>
    <mergeCell ref="EY70:FA70"/>
    <mergeCell ref="FB70:FD70"/>
    <mergeCell ref="FE70:FG70"/>
    <mergeCell ref="DX70:DZ70"/>
    <mergeCell ref="EA70:EC70"/>
    <mergeCell ref="ED70:EF70"/>
    <mergeCell ref="EG70:EI70"/>
    <mergeCell ref="EJ70:EL70"/>
    <mergeCell ref="EM70:EO70"/>
    <mergeCell ref="FZ70:GB70"/>
    <mergeCell ref="GC70:GE70"/>
    <mergeCell ref="GF70:GH70"/>
    <mergeCell ref="GI70:GK70"/>
    <mergeCell ref="GL70:GN70"/>
    <mergeCell ref="GO70:GQ70"/>
    <mergeCell ref="FH70:FJ70"/>
    <mergeCell ref="FK70:FM70"/>
    <mergeCell ref="FN70:FP70"/>
    <mergeCell ref="FQ70:FS70"/>
    <mergeCell ref="FT70:FV70"/>
    <mergeCell ref="FW70:FY70"/>
    <mergeCell ref="HP70:HR70"/>
    <mergeCell ref="HS70:HU70"/>
    <mergeCell ref="HV70:HX70"/>
    <mergeCell ref="HY70:IA70"/>
    <mergeCell ref="GR70:GT70"/>
    <mergeCell ref="GU70:GW70"/>
    <mergeCell ref="GX70:GZ70"/>
    <mergeCell ref="HA70:HC70"/>
    <mergeCell ref="HD70:HF70"/>
    <mergeCell ref="HG70:HI70"/>
    <mergeCell ref="JL70:JN70"/>
    <mergeCell ref="JO70:JQ70"/>
    <mergeCell ref="JR70:JT70"/>
    <mergeCell ref="JU70:JW70"/>
    <mergeCell ref="JX70:JZ70"/>
    <mergeCell ref="B76:AB76"/>
    <mergeCell ref="AC76:AZ76"/>
    <mergeCell ref="BA76:CA76"/>
    <mergeCell ref="CB76:DB76"/>
    <mergeCell ref="DC76:EC76"/>
    <mergeCell ref="IT70:IV70"/>
    <mergeCell ref="IW70:IY70"/>
    <mergeCell ref="IZ70:JB70"/>
    <mergeCell ref="JC70:JE70"/>
    <mergeCell ref="JF70:JH70"/>
    <mergeCell ref="JI70:JK70"/>
    <mergeCell ref="IB70:ID70"/>
    <mergeCell ref="IE70:IG70"/>
    <mergeCell ref="IH70:IJ70"/>
    <mergeCell ref="IK70:IM70"/>
    <mergeCell ref="IN70:IP70"/>
    <mergeCell ref="IQ70:IS70"/>
    <mergeCell ref="HJ70:HL70"/>
    <mergeCell ref="HM70:HO70"/>
    <mergeCell ref="ED76:FD76"/>
    <mergeCell ref="FE76:GH76"/>
    <mergeCell ref="GI76:HI76"/>
    <mergeCell ref="HJ76:IJ76"/>
    <mergeCell ref="IK76:JN76"/>
    <mergeCell ref="B77:D77"/>
    <mergeCell ref="E77:G77"/>
    <mergeCell ref="H77:J77"/>
    <mergeCell ref="K77:M77"/>
    <mergeCell ref="N77:P77"/>
    <mergeCell ref="AI77:AK77"/>
    <mergeCell ref="AL77:AN77"/>
    <mergeCell ref="AO77:AQ77"/>
    <mergeCell ref="AR77:AT77"/>
    <mergeCell ref="AU77:AW77"/>
    <mergeCell ref="AX77:AZ77"/>
    <mergeCell ref="Q77:S77"/>
    <mergeCell ref="T77:V77"/>
    <mergeCell ref="W77:Y77"/>
    <mergeCell ref="Z77:AB77"/>
    <mergeCell ref="AC77:AE77"/>
    <mergeCell ref="AF77:AH77"/>
    <mergeCell ref="BS77:BU77"/>
    <mergeCell ref="BV77:BX77"/>
    <mergeCell ref="BY77:CA77"/>
    <mergeCell ref="CB77:CD77"/>
    <mergeCell ref="CE77:CG77"/>
    <mergeCell ref="CH77:CJ77"/>
    <mergeCell ref="BA77:BC77"/>
    <mergeCell ref="BD77:BF77"/>
    <mergeCell ref="BG77:BI77"/>
    <mergeCell ref="BJ77:BL77"/>
    <mergeCell ref="BM77:BO77"/>
    <mergeCell ref="BP77:BR77"/>
    <mergeCell ref="DC77:DE77"/>
    <mergeCell ref="DF77:DH77"/>
    <mergeCell ref="DI77:DK77"/>
    <mergeCell ref="DL77:DN77"/>
    <mergeCell ref="DO77:DQ77"/>
    <mergeCell ref="DR77:DT77"/>
    <mergeCell ref="CK77:CM77"/>
    <mergeCell ref="CN77:CP77"/>
    <mergeCell ref="CQ77:CS77"/>
    <mergeCell ref="CT77:CV77"/>
    <mergeCell ref="CW77:CY77"/>
    <mergeCell ref="CZ77:DB77"/>
    <mergeCell ref="EM77:EO77"/>
    <mergeCell ref="EP77:ER77"/>
    <mergeCell ref="ES77:EU77"/>
    <mergeCell ref="EV77:EX77"/>
    <mergeCell ref="EY77:FA77"/>
    <mergeCell ref="FB77:FD77"/>
    <mergeCell ref="DU77:DW77"/>
    <mergeCell ref="DX77:DZ77"/>
    <mergeCell ref="EA77:EC77"/>
    <mergeCell ref="ED77:EF77"/>
    <mergeCell ref="EG77:EI77"/>
    <mergeCell ref="EJ77:EL77"/>
    <mergeCell ref="FW77:FY77"/>
    <mergeCell ref="FZ77:GB77"/>
    <mergeCell ref="GC77:GE77"/>
    <mergeCell ref="GF77:GH77"/>
    <mergeCell ref="GI77:GK77"/>
    <mergeCell ref="GL77:GN77"/>
    <mergeCell ref="FE77:FG77"/>
    <mergeCell ref="FH77:FJ77"/>
    <mergeCell ref="FK77:FM77"/>
    <mergeCell ref="FN77:FP77"/>
    <mergeCell ref="FQ77:FS77"/>
    <mergeCell ref="FT77:FV77"/>
    <mergeCell ref="HG77:HI77"/>
    <mergeCell ref="HJ77:HL77"/>
    <mergeCell ref="HM77:HO77"/>
    <mergeCell ref="HP77:HR77"/>
    <mergeCell ref="HS77:HU77"/>
    <mergeCell ref="HV77:HX77"/>
    <mergeCell ref="GO77:GQ77"/>
    <mergeCell ref="GR77:GT77"/>
    <mergeCell ref="GU77:GW77"/>
    <mergeCell ref="GX77:GZ77"/>
    <mergeCell ref="HA77:HC77"/>
    <mergeCell ref="HD77:HF77"/>
    <mergeCell ref="JI77:JK77"/>
    <mergeCell ref="JL77:JN77"/>
    <mergeCell ref="IQ77:IS77"/>
    <mergeCell ref="IT77:IV77"/>
    <mergeCell ref="IW77:IY77"/>
    <mergeCell ref="IZ77:JB77"/>
    <mergeCell ref="JC77:JE77"/>
    <mergeCell ref="JF77:JH77"/>
    <mergeCell ref="HY77:IA77"/>
    <mergeCell ref="IB77:ID77"/>
    <mergeCell ref="IE77:IG77"/>
    <mergeCell ref="IH77:IJ77"/>
    <mergeCell ref="IK77:IM77"/>
    <mergeCell ref="IN77:IP77"/>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150" zoomScaleNormal="150" zoomScalePageLayoutView="150" workbookViewId="0">
      <selection activeCell="G22" sqref="G22"/>
    </sheetView>
  </sheetViews>
  <sheetFormatPr baseColWidth="10" defaultRowHeight="15" x14ac:dyDescent="0"/>
  <cols>
    <col min="1" max="1" width="37" customWidth="1"/>
    <col min="2" max="4" width="19" style="2" customWidth="1"/>
    <col min="5" max="5" width="16.5" customWidth="1"/>
    <col min="6" max="8" width="19" customWidth="1"/>
    <col min="9" max="10" width="10.6640625" customWidth="1"/>
    <col min="11" max="12" width="19" customWidth="1"/>
    <col min="13" max="13" width="18.83203125" customWidth="1"/>
    <col min="14" max="14" width="9.83203125" customWidth="1"/>
    <col min="15" max="15" width="6.33203125" customWidth="1"/>
    <col min="16" max="16" width="18.33203125" customWidth="1"/>
    <col min="17" max="17" width="14.1640625" customWidth="1"/>
    <col min="18" max="18" width="19" customWidth="1"/>
  </cols>
  <sheetData>
    <row r="1" spans="1:5">
      <c r="A1" s="235" t="s">
        <v>411</v>
      </c>
    </row>
    <row r="3" spans="1:5">
      <c r="A3" s="80" t="s">
        <v>822</v>
      </c>
      <c r="B3" s="81"/>
      <c r="C3" s="81"/>
      <c r="D3" s="81"/>
    </row>
    <row r="4" spans="1:5" ht="27" customHeight="1">
      <c r="A4" s="82"/>
      <c r="B4" s="76" t="s">
        <v>153</v>
      </c>
      <c r="C4" s="77" t="s">
        <v>154</v>
      </c>
      <c r="D4" s="76" t="s">
        <v>155</v>
      </c>
      <c r="E4" s="469" t="s">
        <v>788</v>
      </c>
    </row>
    <row r="5" spans="1:5">
      <c r="A5" s="71" t="s">
        <v>0</v>
      </c>
      <c r="B5" s="12" t="s">
        <v>163</v>
      </c>
      <c r="C5" s="107" t="s">
        <v>163</v>
      </c>
      <c r="D5" s="12" t="s">
        <v>163</v>
      </c>
      <c r="E5" s="107" t="s">
        <v>163</v>
      </c>
    </row>
    <row r="6" spans="1:5">
      <c r="A6" s="72" t="s">
        <v>1</v>
      </c>
      <c r="B6" s="70">
        <v>11</v>
      </c>
      <c r="C6" s="73">
        <v>45</v>
      </c>
      <c r="D6" s="70">
        <v>68</v>
      </c>
      <c r="E6" s="73">
        <v>65</v>
      </c>
    </row>
    <row r="7" spans="1:5">
      <c r="A7" s="72" t="s">
        <v>2</v>
      </c>
      <c r="B7" s="70">
        <v>8</v>
      </c>
      <c r="C7" s="73">
        <v>16</v>
      </c>
      <c r="D7" s="70">
        <v>16</v>
      </c>
      <c r="E7" s="73">
        <v>12</v>
      </c>
    </row>
    <row r="8" spans="1:5">
      <c r="A8" s="72" t="s">
        <v>3</v>
      </c>
      <c r="B8" s="70">
        <v>7</v>
      </c>
      <c r="C8" s="73">
        <v>9</v>
      </c>
      <c r="D8" s="70">
        <v>10</v>
      </c>
      <c r="E8" s="73">
        <v>9</v>
      </c>
    </row>
    <row r="9" spans="1:5">
      <c r="A9" s="72" t="s">
        <v>4</v>
      </c>
      <c r="B9" s="70">
        <v>1</v>
      </c>
      <c r="C9" s="73">
        <v>6</v>
      </c>
      <c r="D9" s="70">
        <v>12</v>
      </c>
      <c r="E9" s="73">
        <v>18</v>
      </c>
    </row>
    <row r="10" spans="1:5">
      <c r="A10" s="72" t="s">
        <v>5</v>
      </c>
      <c r="B10" s="70">
        <v>11</v>
      </c>
      <c r="C10" s="73">
        <v>14</v>
      </c>
      <c r="D10" s="70">
        <v>26</v>
      </c>
      <c r="E10" s="73">
        <v>17</v>
      </c>
    </row>
    <row r="11" spans="1:5">
      <c r="A11" s="72" t="s">
        <v>6</v>
      </c>
      <c r="B11" s="70">
        <v>8</v>
      </c>
      <c r="C11" s="73">
        <v>17</v>
      </c>
      <c r="D11" s="70">
        <v>14</v>
      </c>
      <c r="E11" s="73">
        <v>16</v>
      </c>
    </row>
    <row r="12" spans="1:5">
      <c r="A12" s="72" t="s">
        <v>7</v>
      </c>
      <c r="B12" s="70" t="s">
        <v>8</v>
      </c>
      <c r="C12" s="73">
        <v>3</v>
      </c>
      <c r="D12" s="70">
        <v>3</v>
      </c>
      <c r="E12" s="73">
        <v>3</v>
      </c>
    </row>
    <row r="13" spans="1:5">
      <c r="A13" s="72" t="s">
        <v>9</v>
      </c>
      <c r="B13" s="70" t="s">
        <v>8</v>
      </c>
      <c r="C13" s="73" t="s">
        <v>8</v>
      </c>
      <c r="D13" s="70">
        <v>3</v>
      </c>
      <c r="E13" s="73">
        <v>5</v>
      </c>
    </row>
    <row r="14" spans="1:5">
      <c r="A14" s="72" t="s">
        <v>762</v>
      </c>
      <c r="B14" s="70" t="s">
        <v>8</v>
      </c>
      <c r="C14" s="73">
        <v>3</v>
      </c>
      <c r="D14" s="70">
        <v>7</v>
      </c>
      <c r="E14" s="73">
        <v>3</v>
      </c>
    </row>
    <row r="15" spans="1:5">
      <c r="A15" s="72" t="s">
        <v>761</v>
      </c>
      <c r="B15" s="70" t="s">
        <v>8</v>
      </c>
      <c r="C15" s="73">
        <v>27</v>
      </c>
      <c r="D15" s="70">
        <v>9</v>
      </c>
      <c r="E15" s="73">
        <v>9</v>
      </c>
    </row>
    <row r="16" spans="1:5">
      <c r="A16" s="72" t="s">
        <v>22</v>
      </c>
      <c r="B16" s="70" t="s">
        <v>8</v>
      </c>
      <c r="C16" s="73" t="s">
        <v>8</v>
      </c>
      <c r="D16" s="70">
        <v>21</v>
      </c>
      <c r="E16" s="73">
        <v>24</v>
      </c>
    </row>
    <row r="17" spans="1:5">
      <c r="A17" s="16"/>
      <c r="B17" s="67"/>
      <c r="C17" s="67"/>
      <c r="D17" s="67"/>
    </row>
    <row r="19" spans="1:5">
      <c r="A19" s="80" t="s">
        <v>823</v>
      </c>
      <c r="B19" s="81"/>
      <c r="C19" s="81"/>
      <c r="D19" s="81"/>
    </row>
    <row r="20" spans="1:5">
      <c r="A20" s="82"/>
      <c r="B20" s="76" t="s">
        <v>153</v>
      </c>
      <c r="C20" s="77" t="s">
        <v>154</v>
      </c>
      <c r="D20" s="76" t="s">
        <v>155</v>
      </c>
      <c r="E20" s="469" t="s">
        <v>788</v>
      </c>
    </row>
    <row r="21" spans="1:5">
      <c r="A21" s="71" t="s">
        <v>0</v>
      </c>
      <c r="B21" s="12" t="s">
        <v>164</v>
      </c>
      <c r="C21" s="107" t="s">
        <v>164</v>
      </c>
      <c r="D21" s="12" t="s">
        <v>164</v>
      </c>
      <c r="E21" s="107" t="s">
        <v>164</v>
      </c>
    </row>
    <row r="22" spans="1:5">
      <c r="A22" s="83" t="s">
        <v>1</v>
      </c>
      <c r="B22" s="70">
        <v>62</v>
      </c>
      <c r="C22" s="73">
        <v>62</v>
      </c>
      <c r="D22" s="70">
        <v>91</v>
      </c>
      <c r="E22" s="73">
        <v>76</v>
      </c>
    </row>
    <row r="23" spans="1:5">
      <c r="A23" s="83" t="s">
        <v>2</v>
      </c>
      <c r="B23" s="70">
        <v>22</v>
      </c>
      <c r="C23" s="73">
        <v>28</v>
      </c>
      <c r="D23" s="70">
        <v>45</v>
      </c>
      <c r="E23" s="73">
        <v>32</v>
      </c>
    </row>
    <row r="24" spans="1:5">
      <c r="A24" s="83" t="s">
        <v>3</v>
      </c>
      <c r="B24" s="70">
        <v>25</v>
      </c>
      <c r="C24" s="73">
        <v>27</v>
      </c>
      <c r="D24" s="70">
        <v>24</v>
      </c>
      <c r="E24" s="73">
        <v>18</v>
      </c>
    </row>
    <row r="25" spans="1:5">
      <c r="A25" s="83" t="s">
        <v>4</v>
      </c>
      <c r="B25" s="70">
        <v>13</v>
      </c>
      <c r="C25" s="73">
        <v>12</v>
      </c>
      <c r="D25" s="70">
        <v>21</v>
      </c>
      <c r="E25" s="73">
        <v>21</v>
      </c>
    </row>
    <row r="26" spans="1:5">
      <c r="A26" s="83" t="s">
        <v>5</v>
      </c>
      <c r="B26" s="70">
        <v>28</v>
      </c>
      <c r="C26" s="73">
        <v>25</v>
      </c>
      <c r="D26" s="70">
        <v>39</v>
      </c>
      <c r="E26" s="73">
        <v>37</v>
      </c>
    </row>
    <row r="27" spans="1:5">
      <c r="A27" s="83" t="s">
        <v>6</v>
      </c>
      <c r="B27" s="70">
        <v>15</v>
      </c>
      <c r="C27" s="73">
        <v>26</v>
      </c>
      <c r="D27" s="70">
        <v>21</v>
      </c>
      <c r="E27" s="73">
        <v>19</v>
      </c>
    </row>
    <row r="28" spans="1:5">
      <c r="A28" s="83" t="s">
        <v>7</v>
      </c>
      <c r="B28" s="70" t="s">
        <v>8</v>
      </c>
      <c r="C28" s="73">
        <v>3</v>
      </c>
      <c r="D28" s="70">
        <v>9</v>
      </c>
      <c r="E28" s="73">
        <v>11</v>
      </c>
    </row>
    <row r="29" spans="1:5">
      <c r="A29" s="83" t="s">
        <v>9</v>
      </c>
      <c r="B29" s="70" t="s">
        <v>8</v>
      </c>
      <c r="C29" s="73" t="s">
        <v>8</v>
      </c>
      <c r="D29" s="70">
        <v>9</v>
      </c>
      <c r="E29" s="73">
        <v>9</v>
      </c>
    </row>
    <row r="30" spans="1:5">
      <c r="A30" s="83" t="s">
        <v>762</v>
      </c>
      <c r="B30" s="70" t="s">
        <v>8</v>
      </c>
      <c r="C30" s="73">
        <v>3</v>
      </c>
      <c r="D30" s="70">
        <v>7</v>
      </c>
      <c r="E30" s="73">
        <v>3</v>
      </c>
    </row>
    <row r="31" spans="1:5">
      <c r="A31" s="83" t="s">
        <v>761</v>
      </c>
      <c r="B31" s="70" t="s">
        <v>8</v>
      </c>
      <c r="C31" s="73">
        <v>27</v>
      </c>
      <c r="D31" s="70">
        <v>9</v>
      </c>
      <c r="E31" s="73">
        <v>9</v>
      </c>
    </row>
    <row r="32" spans="1:5">
      <c r="A32" s="83" t="s">
        <v>22</v>
      </c>
      <c r="B32" s="70" t="s">
        <v>8</v>
      </c>
      <c r="C32" s="73" t="s">
        <v>8</v>
      </c>
      <c r="D32" s="70">
        <v>21</v>
      </c>
      <c r="E32" s="73">
        <v>24</v>
      </c>
    </row>
    <row r="33" spans="1:5">
      <c r="A33" s="16"/>
      <c r="B33" s="67"/>
      <c r="C33" s="67"/>
      <c r="D33" s="67"/>
    </row>
    <row r="35" spans="1:5">
      <c r="A35" s="80" t="s">
        <v>824</v>
      </c>
      <c r="B35" s="81"/>
      <c r="C35" s="81"/>
      <c r="D35" s="81"/>
    </row>
    <row r="36" spans="1:5">
      <c r="A36" s="82"/>
      <c r="B36" s="76" t="s">
        <v>153</v>
      </c>
      <c r="C36" s="77" t="s">
        <v>154</v>
      </c>
      <c r="D36" s="76" t="s">
        <v>155</v>
      </c>
      <c r="E36" s="469" t="s">
        <v>788</v>
      </c>
    </row>
    <row r="37" spans="1:5">
      <c r="A37" s="71" t="s">
        <v>0</v>
      </c>
      <c r="B37" s="12" t="s">
        <v>165</v>
      </c>
      <c r="C37" s="107" t="s">
        <v>165</v>
      </c>
      <c r="D37" s="12" t="s">
        <v>165</v>
      </c>
      <c r="E37" s="107" t="s">
        <v>165</v>
      </c>
    </row>
    <row r="38" spans="1:5">
      <c r="A38" s="83" t="s">
        <v>1</v>
      </c>
      <c r="B38" s="70">
        <v>7</v>
      </c>
      <c r="C38" s="73">
        <v>31</v>
      </c>
      <c r="D38" s="70">
        <v>58</v>
      </c>
      <c r="E38" s="73">
        <v>41</v>
      </c>
    </row>
    <row r="39" spans="1:5">
      <c r="A39" s="83" t="s">
        <v>2</v>
      </c>
      <c r="B39" s="70">
        <v>1</v>
      </c>
      <c r="C39" s="73">
        <v>4</v>
      </c>
      <c r="D39" s="70">
        <v>14</v>
      </c>
      <c r="E39" s="73">
        <v>1</v>
      </c>
    </row>
    <row r="40" spans="1:5">
      <c r="A40" s="83" t="s">
        <v>3</v>
      </c>
      <c r="B40" s="70">
        <v>2</v>
      </c>
      <c r="C40" s="73">
        <v>3</v>
      </c>
      <c r="D40" s="70">
        <v>7</v>
      </c>
      <c r="E40" s="73">
        <v>1</v>
      </c>
    </row>
    <row r="41" spans="1:5">
      <c r="A41" s="83" t="s">
        <v>4</v>
      </c>
      <c r="B41" s="70">
        <v>0</v>
      </c>
      <c r="C41" s="73">
        <v>0</v>
      </c>
      <c r="D41" s="70">
        <v>12</v>
      </c>
      <c r="E41" s="73">
        <v>15</v>
      </c>
    </row>
    <row r="42" spans="1:5">
      <c r="A42" s="83" t="s">
        <v>5</v>
      </c>
      <c r="B42" s="70">
        <v>2</v>
      </c>
      <c r="C42" s="73">
        <v>13</v>
      </c>
      <c r="D42" s="70">
        <v>26</v>
      </c>
      <c r="E42" s="73">
        <v>11</v>
      </c>
    </row>
    <row r="43" spans="1:5">
      <c r="A43" s="83" t="s">
        <v>6</v>
      </c>
      <c r="B43" s="70">
        <v>0</v>
      </c>
      <c r="C43" s="73">
        <v>9</v>
      </c>
      <c r="D43" s="70">
        <v>3</v>
      </c>
      <c r="E43" s="73">
        <v>1</v>
      </c>
    </row>
    <row r="44" spans="1:5">
      <c r="A44" s="83" t="s">
        <v>7</v>
      </c>
      <c r="B44" s="70" t="s">
        <v>8</v>
      </c>
      <c r="C44" s="73">
        <v>3</v>
      </c>
      <c r="D44" s="70">
        <v>2</v>
      </c>
      <c r="E44" s="73">
        <v>1</v>
      </c>
    </row>
    <row r="45" spans="1:5">
      <c r="A45" s="83" t="s">
        <v>9</v>
      </c>
      <c r="B45" s="70" t="s">
        <v>8</v>
      </c>
      <c r="C45" s="73" t="s">
        <v>8</v>
      </c>
      <c r="D45" s="70">
        <v>1</v>
      </c>
      <c r="E45" s="73">
        <v>5</v>
      </c>
    </row>
    <row r="46" spans="1:5">
      <c r="A46" s="83" t="s">
        <v>762</v>
      </c>
      <c r="B46" s="70" t="s">
        <v>8</v>
      </c>
      <c r="C46" s="73">
        <v>0</v>
      </c>
      <c r="D46" s="70">
        <v>0</v>
      </c>
      <c r="E46" s="73">
        <v>0</v>
      </c>
    </row>
    <row r="47" spans="1:5">
      <c r="A47" s="86" t="s">
        <v>761</v>
      </c>
      <c r="B47" s="70" t="s">
        <v>8</v>
      </c>
      <c r="C47" s="73">
        <v>0</v>
      </c>
      <c r="D47" s="70">
        <v>0</v>
      </c>
      <c r="E47" s="73">
        <v>0</v>
      </c>
    </row>
    <row r="48" spans="1:5">
      <c r="A48" s="86" t="s">
        <v>22</v>
      </c>
      <c r="B48" s="870" t="s">
        <v>8</v>
      </c>
      <c r="C48" s="870"/>
      <c r="D48" s="870"/>
      <c r="E48" s="73">
        <v>0</v>
      </c>
    </row>
    <row r="51" spans="1:5">
      <c r="A51" s="80" t="s">
        <v>825</v>
      </c>
      <c r="B51" s="81"/>
      <c r="C51" s="81"/>
      <c r="D51" s="81"/>
    </row>
    <row r="52" spans="1:5">
      <c r="A52" s="82"/>
      <c r="B52" s="76" t="s">
        <v>153</v>
      </c>
      <c r="C52" s="77" t="s">
        <v>154</v>
      </c>
      <c r="D52" s="76" t="s">
        <v>155</v>
      </c>
      <c r="E52" s="469" t="s">
        <v>788</v>
      </c>
    </row>
    <row r="53" spans="1:5">
      <c r="A53" s="71" t="s">
        <v>0</v>
      </c>
      <c r="B53" s="12" t="s">
        <v>166</v>
      </c>
      <c r="C53" s="107" t="s">
        <v>166</v>
      </c>
      <c r="D53" s="12" t="s">
        <v>166</v>
      </c>
      <c r="E53" s="107" t="s">
        <v>166</v>
      </c>
    </row>
    <row r="54" spans="1:5">
      <c r="A54" s="83" t="s">
        <v>1</v>
      </c>
      <c r="B54" s="70">
        <v>0</v>
      </c>
      <c r="C54" s="73">
        <v>0</v>
      </c>
      <c r="D54" s="70">
        <v>1</v>
      </c>
      <c r="E54" s="73">
        <v>0</v>
      </c>
    </row>
    <row r="55" spans="1:5">
      <c r="A55" s="83" t="s">
        <v>2</v>
      </c>
      <c r="B55" s="70">
        <v>0</v>
      </c>
      <c r="C55" s="73">
        <v>1</v>
      </c>
      <c r="D55" s="70">
        <v>0</v>
      </c>
      <c r="E55" s="73">
        <v>0</v>
      </c>
    </row>
    <row r="56" spans="1:5">
      <c r="A56" s="83" t="s">
        <v>3</v>
      </c>
      <c r="B56" s="70">
        <v>1</v>
      </c>
      <c r="C56" s="73">
        <v>1</v>
      </c>
      <c r="D56" s="70">
        <v>0</v>
      </c>
      <c r="E56" s="73">
        <v>0</v>
      </c>
    </row>
    <row r="57" spans="1:5">
      <c r="A57" s="83" t="s">
        <v>4</v>
      </c>
      <c r="B57" s="70">
        <v>0</v>
      </c>
      <c r="C57" s="73">
        <v>0</v>
      </c>
      <c r="D57" s="70">
        <v>0</v>
      </c>
      <c r="E57" s="73">
        <v>0</v>
      </c>
    </row>
    <row r="58" spans="1:5">
      <c r="A58" s="83" t="s">
        <v>5</v>
      </c>
      <c r="B58" s="70">
        <v>2</v>
      </c>
      <c r="C58" s="73">
        <v>2</v>
      </c>
      <c r="D58" s="70">
        <v>0</v>
      </c>
      <c r="E58" s="73">
        <v>0</v>
      </c>
    </row>
    <row r="59" spans="1:5">
      <c r="A59" s="83" t="s">
        <v>6</v>
      </c>
      <c r="B59" s="70">
        <v>0</v>
      </c>
      <c r="C59" s="73">
        <v>1</v>
      </c>
      <c r="D59" s="70">
        <v>2</v>
      </c>
      <c r="E59" s="73">
        <v>0</v>
      </c>
    </row>
    <row r="60" spans="1:5">
      <c r="A60" s="83" t="s">
        <v>17</v>
      </c>
      <c r="B60" s="70" t="s">
        <v>8</v>
      </c>
      <c r="C60" s="73">
        <v>3</v>
      </c>
      <c r="D60" s="70">
        <v>0</v>
      </c>
      <c r="E60" s="73">
        <v>0</v>
      </c>
    </row>
    <row r="61" spans="1:5">
      <c r="A61" s="83" t="s">
        <v>9</v>
      </c>
      <c r="B61" s="70" t="s">
        <v>8</v>
      </c>
      <c r="C61" s="73" t="s">
        <v>8</v>
      </c>
      <c r="D61" s="70" t="s">
        <v>8</v>
      </c>
      <c r="E61" s="73">
        <v>0</v>
      </c>
    </row>
    <row r="62" spans="1:5">
      <c r="A62" s="83" t="s">
        <v>762</v>
      </c>
      <c r="B62" s="70" t="s">
        <v>8</v>
      </c>
      <c r="C62" s="73">
        <v>0</v>
      </c>
      <c r="D62" s="70">
        <v>0</v>
      </c>
      <c r="E62" s="73">
        <v>0</v>
      </c>
    </row>
    <row r="63" spans="1:5">
      <c r="A63" s="86" t="s">
        <v>761</v>
      </c>
      <c r="B63" s="70" t="s">
        <v>8</v>
      </c>
      <c r="C63" s="73">
        <v>0</v>
      </c>
      <c r="D63" s="70">
        <v>0</v>
      </c>
      <c r="E63" s="73">
        <v>0</v>
      </c>
    </row>
    <row r="64" spans="1:5">
      <c r="A64" s="86" t="s">
        <v>22</v>
      </c>
      <c r="B64" s="70" t="s">
        <v>8</v>
      </c>
      <c r="C64" s="73" t="s">
        <v>8</v>
      </c>
      <c r="D64" s="70">
        <v>0</v>
      </c>
      <c r="E64" s="73">
        <v>0</v>
      </c>
    </row>
    <row r="65" spans="1:17">
      <c r="A65" s="84"/>
      <c r="B65" s="85"/>
      <c r="C65" s="85"/>
      <c r="D65" s="85"/>
    </row>
    <row r="67" spans="1:17" ht="16" thickBot="1">
      <c r="A67" s="3" t="s">
        <v>826</v>
      </c>
    </row>
    <row r="68" spans="1:17">
      <c r="B68" s="863" t="s">
        <v>153</v>
      </c>
      <c r="C68" s="864"/>
      <c r="D68" s="865"/>
      <c r="E68" s="866" t="s">
        <v>154</v>
      </c>
      <c r="F68" s="867"/>
      <c r="G68" s="868"/>
      <c r="H68" s="863" t="s">
        <v>161</v>
      </c>
      <c r="I68" s="869"/>
      <c r="J68" s="869"/>
      <c r="K68" s="864"/>
      <c r="L68" s="865"/>
      <c r="M68" s="871" t="s">
        <v>821</v>
      </c>
      <c r="N68" s="872"/>
      <c r="O68" s="872"/>
      <c r="P68" s="872"/>
      <c r="Q68" s="873"/>
    </row>
    <row r="69" spans="1:17">
      <c r="A69" s="69" t="s">
        <v>0</v>
      </c>
      <c r="B69" s="97" t="s">
        <v>159</v>
      </c>
      <c r="C69" s="98" t="s">
        <v>19</v>
      </c>
      <c r="D69" s="108" t="s">
        <v>160</v>
      </c>
      <c r="E69" s="97" t="s">
        <v>159</v>
      </c>
      <c r="F69" s="98" t="s">
        <v>19</v>
      </c>
      <c r="G69" s="108" t="s">
        <v>160</v>
      </c>
      <c r="H69" s="97" t="s">
        <v>159</v>
      </c>
      <c r="I69" s="504" t="s">
        <v>819</v>
      </c>
      <c r="J69" s="504" t="s">
        <v>820</v>
      </c>
      <c r="K69" s="98" t="s">
        <v>19</v>
      </c>
      <c r="L69" s="108" t="s">
        <v>160</v>
      </c>
      <c r="M69" s="511" t="s">
        <v>159</v>
      </c>
      <c r="N69" s="504" t="s">
        <v>819</v>
      </c>
      <c r="O69" s="504" t="s">
        <v>820</v>
      </c>
      <c r="P69" s="512" t="s">
        <v>19</v>
      </c>
      <c r="Q69" s="108" t="s">
        <v>160</v>
      </c>
    </row>
    <row r="70" spans="1:17">
      <c r="A70" s="79" t="s">
        <v>1</v>
      </c>
      <c r="B70" s="92">
        <v>11</v>
      </c>
      <c r="C70" s="93">
        <v>9</v>
      </c>
      <c r="D70" s="88">
        <f t="shared" ref="D70:D75" si="0">(100*C70)/B70</f>
        <v>81.818181818181813</v>
      </c>
      <c r="E70" s="92">
        <v>45</v>
      </c>
      <c r="F70" s="93">
        <v>29</v>
      </c>
      <c r="G70" s="88">
        <f>(100*F70)/E70</f>
        <v>64.444444444444443</v>
      </c>
      <c r="H70" s="92">
        <v>68</v>
      </c>
      <c r="I70" s="505">
        <f>J70-H70</f>
        <v>16</v>
      </c>
      <c r="J70" s="503">
        <v>84</v>
      </c>
      <c r="K70" s="508">
        <v>39</v>
      </c>
      <c r="L70" s="88">
        <f>(100*K70)/H70</f>
        <v>57.352941176470587</v>
      </c>
      <c r="M70" s="502">
        <v>65</v>
      </c>
      <c r="N70" s="502">
        <f>O70-M70</f>
        <v>34</v>
      </c>
      <c r="O70" s="502">
        <v>99</v>
      </c>
      <c r="P70" s="508">
        <v>34</v>
      </c>
      <c r="Q70" s="88">
        <f>(100*P70)/O70</f>
        <v>34.343434343434346</v>
      </c>
    </row>
    <row r="71" spans="1:17">
      <c r="A71" s="79" t="s">
        <v>2</v>
      </c>
      <c r="B71" s="92">
        <v>8</v>
      </c>
      <c r="C71" s="93">
        <v>8</v>
      </c>
      <c r="D71" s="88">
        <f t="shared" si="0"/>
        <v>100</v>
      </c>
      <c r="E71" s="92">
        <v>16</v>
      </c>
      <c r="F71" s="93">
        <v>7</v>
      </c>
      <c r="G71" s="88">
        <f t="shared" ref="G71:G79" si="1">(100*F71)/E71</f>
        <v>43.75</v>
      </c>
      <c r="H71" s="92">
        <v>16</v>
      </c>
      <c r="I71" s="505">
        <f t="shared" ref="I71:I77" si="2">J71-H71</f>
        <v>6</v>
      </c>
      <c r="J71" s="503">
        <v>22</v>
      </c>
      <c r="K71" s="508">
        <v>13</v>
      </c>
      <c r="L71" s="88">
        <f t="shared" ref="L71:L80" si="3">(100*K71)/H71</f>
        <v>81.25</v>
      </c>
      <c r="M71" s="502">
        <v>12</v>
      </c>
      <c r="N71" s="502">
        <f t="shared" ref="N71:N77" si="4">O71-M71</f>
        <v>10</v>
      </c>
      <c r="O71" s="502">
        <v>22</v>
      </c>
      <c r="P71" s="508">
        <v>11</v>
      </c>
      <c r="Q71" s="88">
        <f t="shared" ref="Q71:Q77" si="5">(100*P71)/O71</f>
        <v>50</v>
      </c>
    </row>
    <row r="72" spans="1:17">
      <c r="A72" s="79" t="s">
        <v>3</v>
      </c>
      <c r="B72" s="92">
        <v>7</v>
      </c>
      <c r="C72" s="93">
        <v>7</v>
      </c>
      <c r="D72" s="88">
        <f t="shared" si="0"/>
        <v>100</v>
      </c>
      <c r="E72" s="92">
        <v>9</v>
      </c>
      <c r="F72" s="93">
        <v>7</v>
      </c>
      <c r="G72" s="88">
        <f t="shared" si="1"/>
        <v>77.777777777777771</v>
      </c>
      <c r="H72" s="92">
        <v>10</v>
      </c>
      <c r="I72" s="505">
        <f t="shared" si="2"/>
        <v>1</v>
      </c>
      <c r="J72" s="503">
        <v>11</v>
      </c>
      <c r="K72" s="508">
        <v>1</v>
      </c>
      <c r="L72" s="88">
        <f t="shared" si="3"/>
        <v>10</v>
      </c>
      <c r="M72" s="502">
        <v>9</v>
      </c>
      <c r="N72" s="502">
        <f t="shared" si="4"/>
        <v>4</v>
      </c>
      <c r="O72" s="502">
        <v>13</v>
      </c>
      <c r="P72" s="508">
        <v>5</v>
      </c>
      <c r="Q72" s="88">
        <f t="shared" si="5"/>
        <v>38.46153846153846</v>
      </c>
    </row>
    <row r="73" spans="1:17">
      <c r="A73" s="79" t="s">
        <v>4</v>
      </c>
      <c r="B73" s="92">
        <v>1</v>
      </c>
      <c r="C73" s="93">
        <v>1</v>
      </c>
      <c r="D73" s="88">
        <f t="shared" si="0"/>
        <v>100</v>
      </c>
      <c r="E73" s="92">
        <v>6</v>
      </c>
      <c r="F73" s="93">
        <v>3</v>
      </c>
      <c r="G73" s="88">
        <f t="shared" si="1"/>
        <v>50</v>
      </c>
      <c r="H73" s="92">
        <v>12</v>
      </c>
      <c r="I73" s="505">
        <f t="shared" si="2"/>
        <v>3</v>
      </c>
      <c r="J73" s="503">
        <v>15</v>
      </c>
      <c r="K73" s="508">
        <v>12</v>
      </c>
      <c r="L73" s="88">
        <f t="shared" si="3"/>
        <v>100</v>
      </c>
      <c r="M73" s="502">
        <v>18</v>
      </c>
      <c r="N73" s="502">
        <f t="shared" si="4"/>
        <v>2</v>
      </c>
      <c r="O73" s="502">
        <v>20</v>
      </c>
      <c r="P73" s="508">
        <v>5</v>
      </c>
      <c r="Q73" s="88">
        <f t="shared" si="5"/>
        <v>25</v>
      </c>
    </row>
    <row r="74" spans="1:17">
      <c r="A74" s="79" t="s">
        <v>5</v>
      </c>
      <c r="B74" s="92">
        <v>11</v>
      </c>
      <c r="C74" s="93">
        <v>11</v>
      </c>
      <c r="D74" s="88">
        <f t="shared" si="0"/>
        <v>100</v>
      </c>
      <c r="E74" s="92">
        <v>14</v>
      </c>
      <c r="F74" s="93">
        <v>12</v>
      </c>
      <c r="G74" s="88">
        <f t="shared" si="1"/>
        <v>85.714285714285708</v>
      </c>
      <c r="H74" s="92">
        <v>26</v>
      </c>
      <c r="I74" s="505">
        <f t="shared" si="2"/>
        <v>0</v>
      </c>
      <c r="J74" s="506">
        <v>26</v>
      </c>
      <c r="K74" s="508">
        <v>15</v>
      </c>
      <c r="L74" s="88">
        <f t="shared" si="3"/>
        <v>57.692307692307693</v>
      </c>
      <c r="M74" s="502">
        <v>17</v>
      </c>
      <c r="N74" s="502">
        <f t="shared" si="4"/>
        <v>7</v>
      </c>
      <c r="O74" s="502">
        <v>24</v>
      </c>
      <c r="P74" s="508">
        <v>10</v>
      </c>
      <c r="Q74" s="88">
        <f t="shared" si="5"/>
        <v>41.666666666666664</v>
      </c>
    </row>
    <row r="75" spans="1:17">
      <c r="A75" s="79" t="s">
        <v>6</v>
      </c>
      <c r="B75" s="92">
        <v>8</v>
      </c>
      <c r="C75" s="93">
        <v>6</v>
      </c>
      <c r="D75" s="88">
        <f t="shared" si="0"/>
        <v>75</v>
      </c>
      <c r="E75" s="92">
        <v>17</v>
      </c>
      <c r="F75" s="93">
        <v>9</v>
      </c>
      <c r="G75" s="88">
        <f t="shared" si="1"/>
        <v>52.941176470588232</v>
      </c>
      <c r="H75" s="92">
        <v>14</v>
      </c>
      <c r="I75" s="505">
        <f t="shared" si="2"/>
        <v>5</v>
      </c>
      <c r="J75" s="506">
        <v>19</v>
      </c>
      <c r="K75" s="508">
        <v>9</v>
      </c>
      <c r="L75" s="88">
        <f t="shared" si="3"/>
        <v>64.285714285714292</v>
      </c>
      <c r="M75" s="502">
        <v>16</v>
      </c>
      <c r="N75" s="502">
        <f t="shared" si="4"/>
        <v>10</v>
      </c>
      <c r="O75" s="502">
        <v>26</v>
      </c>
      <c r="P75" s="508">
        <v>6</v>
      </c>
      <c r="Q75" s="88">
        <f t="shared" si="5"/>
        <v>23.076923076923077</v>
      </c>
    </row>
    <row r="76" spans="1:17">
      <c r="A76" s="79" t="s">
        <v>20</v>
      </c>
      <c r="B76" s="92" t="s">
        <v>8</v>
      </c>
      <c r="C76" s="93" t="s">
        <v>8</v>
      </c>
      <c r="D76" s="88" t="s">
        <v>8</v>
      </c>
      <c r="E76" s="92">
        <v>3</v>
      </c>
      <c r="F76" s="93">
        <v>0</v>
      </c>
      <c r="G76" s="88">
        <f t="shared" si="1"/>
        <v>0</v>
      </c>
      <c r="H76" s="92">
        <v>3</v>
      </c>
      <c r="I76" s="505">
        <f t="shared" si="2"/>
        <v>3</v>
      </c>
      <c r="J76" s="506">
        <v>6</v>
      </c>
      <c r="K76" s="508">
        <v>2</v>
      </c>
      <c r="L76" s="88">
        <f t="shared" si="3"/>
        <v>66.666666666666671</v>
      </c>
      <c r="M76" s="502">
        <v>3</v>
      </c>
      <c r="N76" s="502">
        <f t="shared" si="4"/>
        <v>3</v>
      </c>
      <c r="O76" s="502">
        <v>6</v>
      </c>
      <c r="P76" s="508">
        <v>3</v>
      </c>
      <c r="Q76" s="88">
        <f t="shared" si="5"/>
        <v>50</v>
      </c>
    </row>
    <row r="77" spans="1:17">
      <c r="A77" s="79" t="s">
        <v>9</v>
      </c>
      <c r="B77" s="92" t="s">
        <v>8</v>
      </c>
      <c r="C77" s="93" t="s">
        <v>8</v>
      </c>
      <c r="D77" s="88" t="s">
        <v>8</v>
      </c>
      <c r="E77" s="99" t="s">
        <v>8</v>
      </c>
      <c r="F77" s="70" t="s">
        <v>8</v>
      </c>
      <c r="G77" s="90" t="s">
        <v>167</v>
      </c>
      <c r="H77" s="92">
        <v>1</v>
      </c>
      <c r="I77" s="505">
        <f t="shared" si="2"/>
        <v>0</v>
      </c>
      <c r="J77" s="506">
        <v>1</v>
      </c>
      <c r="K77" s="508">
        <v>0</v>
      </c>
      <c r="L77" s="88">
        <f t="shared" si="3"/>
        <v>0</v>
      </c>
      <c r="M77" s="502">
        <v>5</v>
      </c>
      <c r="N77" s="502">
        <f t="shared" si="4"/>
        <v>1</v>
      </c>
      <c r="O77" s="502">
        <v>6</v>
      </c>
      <c r="P77" s="508">
        <v>2</v>
      </c>
      <c r="Q77" s="88">
        <f t="shared" si="5"/>
        <v>33.333333333333336</v>
      </c>
    </row>
    <row r="78" spans="1:17">
      <c r="A78" s="79" t="s">
        <v>156</v>
      </c>
      <c r="B78" s="92" t="s">
        <v>8</v>
      </c>
      <c r="C78" s="93" t="s">
        <v>8</v>
      </c>
      <c r="D78" s="88" t="s">
        <v>8</v>
      </c>
      <c r="E78" s="92">
        <v>3</v>
      </c>
      <c r="F78" s="93">
        <v>3</v>
      </c>
      <c r="G78" s="88">
        <f t="shared" si="1"/>
        <v>100</v>
      </c>
      <c r="H78" s="277">
        <v>7</v>
      </c>
      <c r="I78" s="507"/>
      <c r="J78" s="507"/>
      <c r="K78" s="509">
        <v>5</v>
      </c>
      <c r="L78" s="278">
        <f t="shared" si="3"/>
        <v>71.428571428571431</v>
      </c>
      <c r="M78" s="502">
        <v>3</v>
      </c>
      <c r="N78" s="502">
        <v>1</v>
      </c>
      <c r="O78" s="502">
        <v>4</v>
      </c>
      <c r="P78" s="510">
        <v>4</v>
      </c>
      <c r="Q78" s="278">
        <f>(100*P78)/O78</f>
        <v>100</v>
      </c>
    </row>
    <row r="79" spans="1:17">
      <c r="A79" s="94" t="s">
        <v>157</v>
      </c>
      <c r="B79" s="92" t="s">
        <v>8</v>
      </c>
      <c r="C79" s="93" t="s">
        <v>8</v>
      </c>
      <c r="D79" s="88" t="s">
        <v>8</v>
      </c>
      <c r="E79" s="92">
        <v>27</v>
      </c>
      <c r="F79" s="93">
        <v>27</v>
      </c>
      <c r="G79" s="88">
        <f t="shared" si="1"/>
        <v>100</v>
      </c>
      <c r="H79" s="277">
        <v>9</v>
      </c>
      <c r="I79" s="507"/>
      <c r="J79" s="507"/>
      <c r="K79" s="510">
        <v>5</v>
      </c>
      <c r="L79" s="278">
        <f t="shared" si="3"/>
        <v>55.555555555555557</v>
      </c>
      <c r="M79" s="502">
        <v>9</v>
      </c>
      <c r="N79" s="502">
        <v>3</v>
      </c>
      <c r="O79" s="502">
        <v>12</v>
      </c>
      <c r="P79" s="510">
        <v>11</v>
      </c>
      <c r="Q79" s="278">
        <f>(100*P79)/O79</f>
        <v>91.666666666666671</v>
      </c>
    </row>
    <row r="80" spans="1:17" ht="16" thickBot="1">
      <c r="A80" s="94" t="s">
        <v>158</v>
      </c>
      <c r="B80" s="95" t="s">
        <v>8</v>
      </c>
      <c r="C80" s="96" t="s">
        <v>8</v>
      </c>
      <c r="D80" s="89" t="s">
        <v>8</v>
      </c>
      <c r="E80" s="95" t="s">
        <v>8</v>
      </c>
      <c r="F80" s="96" t="s">
        <v>8</v>
      </c>
      <c r="G80" s="89" t="s">
        <v>8</v>
      </c>
      <c r="H80" s="277">
        <v>21</v>
      </c>
      <c r="I80" s="507"/>
      <c r="J80" s="507"/>
      <c r="K80" s="510">
        <v>20</v>
      </c>
      <c r="L80" s="278">
        <f t="shared" si="3"/>
        <v>95.238095238095241</v>
      </c>
      <c r="M80" s="502">
        <v>24</v>
      </c>
      <c r="N80" s="502">
        <v>2</v>
      </c>
      <c r="O80" s="502">
        <v>26</v>
      </c>
      <c r="P80" s="510">
        <v>13</v>
      </c>
      <c r="Q80" s="278">
        <f>(100*P80)/O80</f>
        <v>50</v>
      </c>
    </row>
    <row r="81" spans="1:17">
      <c r="B81" s="4"/>
      <c r="C81" s="4"/>
      <c r="D81" s="4"/>
      <c r="K81" s="513" t="s">
        <v>18</v>
      </c>
      <c r="Q81" s="514" t="s">
        <v>18</v>
      </c>
    </row>
    <row r="82" spans="1:17">
      <c r="B82" s="4"/>
      <c r="C82" s="4"/>
      <c r="D82" s="4"/>
    </row>
    <row r="83" spans="1:17">
      <c r="A83" s="517" t="s">
        <v>827</v>
      </c>
    </row>
    <row r="84" spans="1:17">
      <c r="B84" s="76" t="s">
        <v>153</v>
      </c>
      <c r="C84" s="77" t="s">
        <v>154</v>
      </c>
      <c r="D84" s="76" t="s">
        <v>155</v>
      </c>
      <c r="E84" s="501" t="s">
        <v>821</v>
      </c>
    </row>
    <row r="85" spans="1:17">
      <c r="A85" s="71" t="s">
        <v>0</v>
      </c>
      <c r="B85" s="11" t="s">
        <v>162</v>
      </c>
      <c r="C85" s="78" t="s">
        <v>162</v>
      </c>
      <c r="D85" s="11" t="s">
        <v>162</v>
      </c>
      <c r="E85" s="516" t="s">
        <v>162</v>
      </c>
    </row>
    <row r="86" spans="1:17">
      <c r="A86" s="72" t="s">
        <v>1</v>
      </c>
      <c r="B86" s="70">
        <v>8.66</v>
      </c>
      <c r="C86" s="73">
        <v>8.3800000000000008</v>
      </c>
      <c r="D86" s="510">
        <v>8.8000000000000007</v>
      </c>
      <c r="E86" s="502">
        <v>8.6300000000000008</v>
      </c>
    </row>
    <row r="87" spans="1:17">
      <c r="A87" s="72" t="s">
        <v>2</v>
      </c>
      <c r="B87" s="70">
        <v>7.7</v>
      </c>
      <c r="C87" s="73">
        <v>7.36</v>
      </c>
      <c r="D87" s="510">
        <v>8.49</v>
      </c>
      <c r="E87" s="502">
        <v>8.4</v>
      </c>
    </row>
    <row r="88" spans="1:17">
      <c r="A88" s="72" t="s">
        <v>3</v>
      </c>
      <c r="B88" s="70">
        <v>9.0500000000000007</v>
      </c>
      <c r="C88" s="73">
        <v>9.4</v>
      </c>
      <c r="D88" s="510">
        <v>9.83</v>
      </c>
      <c r="E88" s="502">
        <v>8.6999999999999993</v>
      </c>
    </row>
    <row r="89" spans="1:17">
      <c r="A89" s="72" t="s">
        <v>4</v>
      </c>
      <c r="B89" s="70">
        <v>9</v>
      </c>
      <c r="C89" s="73">
        <v>9.3000000000000007</v>
      </c>
      <c r="D89" s="510">
        <v>7.94</v>
      </c>
      <c r="E89" s="502">
        <v>8.5</v>
      </c>
    </row>
    <row r="90" spans="1:17">
      <c r="A90" s="72" t="s">
        <v>5</v>
      </c>
      <c r="B90" s="70">
        <v>8.66</v>
      </c>
      <c r="C90" s="73">
        <v>9.1999999999999993</v>
      </c>
      <c r="D90" s="510">
        <v>8.92</v>
      </c>
      <c r="E90" s="502">
        <v>7.85</v>
      </c>
    </row>
    <row r="91" spans="1:17">
      <c r="A91" s="72" t="s">
        <v>6</v>
      </c>
      <c r="B91" s="70">
        <v>7.8</v>
      </c>
      <c r="C91" s="73">
        <v>8.32</v>
      </c>
      <c r="D91" s="510">
        <v>8</v>
      </c>
      <c r="E91" s="502">
        <v>8.91</v>
      </c>
    </row>
    <row r="92" spans="1:17">
      <c r="A92" s="72" t="s">
        <v>21</v>
      </c>
      <c r="B92" s="70" t="s">
        <v>8</v>
      </c>
      <c r="C92" s="73" t="s">
        <v>8</v>
      </c>
      <c r="D92" s="510">
        <v>7.5</v>
      </c>
      <c r="E92" s="502">
        <v>8.25</v>
      </c>
    </row>
    <row r="93" spans="1:17">
      <c r="A93" s="72" t="s">
        <v>9</v>
      </c>
      <c r="B93" s="93" t="s">
        <v>8</v>
      </c>
      <c r="C93" s="75" t="s">
        <v>8</v>
      </c>
      <c r="D93" s="515" t="s">
        <v>8</v>
      </c>
      <c r="E93" s="508">
        <v>8.5</v>
      </c>
    </row>
    <row r="94" spans="1:17">
      <c r="A94" s="72" t="s">
        <v>762</v>
      </c>
      <c r="B94" s="93" t="s">
        <v>8</v>
      </c>
      <c r="C94" s="75">
        <v>9</v>
      </c>
      <c r="D94" s="515">
        <v>9.58</v>
      </c>
      <c r="E94" s="515">
        <v>9.5</v>
      </c>
    </row>
    <row r="95" spans="1:17">
      <c r="A95" s="72" t="s">
        <v>761</v>
      </c>
      <c r="B95" s="93" t="s">
        <v>8</v>
      </c>
      <c r="C95" s="75" t="s">
        <v>8</v>
      </c>
      <c r="D95" s="515">
        <v>9.35</v>
      </c>
      <c r="E95" s="515">
        <v>9.5</v>
      </c>
    </row>
    <row r="96" spans="1:17">
      <c r="A96" s="74" t="s">
        <v>22</v>
      </c>
      <c r="B96" s="93" t="s">
        <v>8</v>
      </c>
      <c r="C96" s="75" t="s">
        <v>8</v>
      </c>
      <c r="D96" s="515">
        <v>9.51</v>
      </c>
      <c r="E96" s="515">
        <v>9.69</v>
      </c>
    </row>
    <row r="97" spans="2:5">
      <c r="B97" s="4"/>
      <c r="C97" s="4"/>
      <c r="D97" s="4"/>
      <c r="E97" s="100" t="s">
        <v>18</v>
      </c>
    </row>
  </sheetData>
  <sheetProtection password="D4A9" sheet="1" objects="1" scenarios="1"/>
  <mergeCells count="5">
    <mergeCell ref="B68:D68"/>
    <mergeCell ref="E68:G68"/>
    <mergeCell ref="H68:L68"/>
    <mergeCell ref="B48:D48"/>
    <mergeCell ref="M68:Q68"/>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150" zoomScaleNormal="150" zoomScalePageLayoutView="150" workbookViewId="0"/>
  </sheetViews>
  <sheetFormatPr baseColWidth="10" defaultRowHeight="15" x14ac:dyDescent="0"/>
  <cols>
    <col min="1" max="1" width="39" bestFit="1" customWidth="1"/>
    <col min="2" max="4" width="13.33203125" customWidth="1"/>
    <col min="5" max="5" width="1.5" customWidth="1"/>
    <col min="6" max="10" width="12.1640625" hidden="1" customWidth="1"/>
    <col min="11" max="13" width="12.1640625" customWidth="1"/>
    <col min="14" max="14" width="1.5" customWidth="1"/>
    <col min="15" max="19" width="12.1640625" hidden="1" customWidth="1"/>
    <col min="23" max="23" width="1.5" customWidth="1"/>
  </cols>
  <sheetData>
    <row r="1" spans="1:23">
      <c r="A1" s="235" t="s">
        <v>411</v>
      </c>
    </row>
    <row r="3" spans="1:23">
      <c r="A3" s="3" t="s">
        <v>276</v>
      </c>
    </row>
    <row r="4" spans="1:23">
      <c r="A4" t="s">
        <v>278</v>
      </c>
    </row>
    <row r="5" spans="1:23">
      <c r="A5" t="s">
        <v>277</v>
      </c>
    </row>
    <row r="6" spans="1:23">
      <c r="A6" t="s">
        <v>279</v>
      </c>
    </row>
    <row r="7" spans="1:23">
      <c r="A7" t="s">
        <v>280</v>
      </c>
    </row>
    <row r="8" spans="1:23">
      <c r="A8" t="s">
        <v>281</v>
      </c>
    </row>
    <row r="11" spans="1:23">
      <c r="A11" s="82"/>
      <c r="B11" s="874" t="s">
        <v>154</v>
      </c>
      <c r="C11" s="875"/>
      <c r="D11" s="876"/>
      <c r="E11" s="180"/>
      <c r="F11" s="875" t="s">
        <v>426</v>
      </c>
      <c r="G11" s="875"/>
      <c r="H11" s="875"/>
      <c r="I11" s="875"/>
      <c r="J11" s="876"/>
      <c r="K11" s="879" t="s">
        <v>155</v>
      </c>
      <c r="L11" s="880"/>
      <c r="M11" s="881"/>
      <c r="N11" s="180"/>
      <c r="O11" s="463"/>
      <c r="P11" s="463"/>
      <c r="Q11" s="463"/>
      <c r="R11" s="463"/>
      <c r="S11" s="463"/>
      <c r="T11" s="874" t="s">
        <v>788</v>
      </c>
      <c r="U11" s="875"/>
      <c r="V11" s="876"/>
      <c r="W11" s="463"/>
    </row>
    <row r="12" spans="1:23" ht="84">
      <c r="A12" s="71" t="s">
        <v>0</v>
      </c>
      <c r="B12" s="12" t="s">
        <v>283</v>
      </c>
      <c r="C12" s="107" t="s">
        <v>284</v>
      </c>
      <c r="D12" s="12" t="s">
        <v>285</v>
      </c>
      <c r="E12" s="247"/>
      <c r="F12" s="240" t="s">
        <v>420</v>
      </c>
      <c r="G12" s="240" t="s">
        <v>421</v>
      </c>
      <c r="H12" s="240" t="s">
        <v>422</v>
      </c>
      <c r="I12" s="240" t="s">
        <v>423</v>
      </c>
      <c r="J12" s="240" t="s">
        <v>419</v>
      </c>
      <c r="K12" s="248" t="s">
        <v>283</v>
      </c>
      <c r="L12" s="107" t="s">
        <v>284</v>
      </c>
      <c r="M12" s="12" t="s">
        <v>285</v>
      </c>
      <c r="N12" s="181"/>
      <c r="O12" s="240" t="s">
        <v>420</v>
      </c>
      <c r="P12" s="240" t="s">
        <v>421</v>
      </c>
      <c r="Q12" s="240" t="s">
        <v>422</v>
      </c>
      <c r="R12" s="240" t="s">
        <v>423</v>
      </c>
      <c r="S12" s="240" t="s">
        <v>419</v>
      </c>
      <c r="T12" s="12" t="s">
        <v>283</v>
      </c>
      <c r="U12" s="107" t="s">
        <v>284</v>
      </c>
      <c r="V12" s="12" t="s">
        <v>285</v>
      </c>
      <c r="W12" s="247"/>
    </row>
    <row r="13" spans="1:23">
      <c r="A13" s="178" t="s">
        <v>50</v>
      </c>
      <c r="B13" s="70">
        <v>20</v>
      </c>
      <c r="C13" s="73">
        <v>17</v>
      </c>
      <c r="D13" s="70">
        <v>3</v>
      </c>
      <c r="E13" s="242"/>
      <c r="F13" s="237">
        <v>324</v>
      </c>
      <c r="G13" s="237">
        <v>0</v>
      </c>
      <c r="H13" s="237">
        <v>70</v>
      </c>
      <c r="I13" s="237">
        <v>10</v>
      </c>
      <c r="J13" s="185">
        <f>SUM(F13:I13)</f>
        <v>404</v>
      </c>
      <c r="K13" s="249">
        <f>SUM(L13:M13)</f>
        <v>19</v>
      </c>
      <c r="L13" s="73">
        <v>13</v>
      </c>
      <c r="M13" s="70">
        <v>6</v>
      </c>
      <c r="N13" s="182"/>
      <c r="O13" s="462">
        <v>119</v>
      </c>
      <c r="P13" s="462">
        <v>0</v>
      </c>
      <c r="Q13" s="462">
        <v>0</v>
      </c>
      <c r="R13" s="462">
        <v>6</v>
      </c>
      <c r="S13" s="185">
        <f>SUM(O13:R13)</f>
        <v>125</v>
      </c>
      <c r="T13" s="70">
        <v>10</v>
      </c>
      <c r="U13" s="73">
        <v>8</v>
      </c>
      <c r="V13" s="70">
        <v>2</v>
      </c>
      <c r="W13" s="182"/>
    </row>
    <row r="14" spans="1:23">
      <c r="A14" s="179" t="s">
        <v>261</v>
      </c>
      <c r="B14" s="70">
        <v>0</v>
      </c>
      <c r="C14" s="73">
        <v>0</v>
      </c>
      <c r="D14" s="70">
        <v>0</v>
      </c>
      <c r="E14" s="242"/>
      <c r="F14" s="237">
        <v>0</v>
      </c>
      <c r="G14" s="237">
        <v>0</v>
      </c>
      <c r="H14" s="237">
        <v>5</v>
      </c>
      <c r="I14" s="237">
        <v>2</v>
      </c>
      <c r="J14" s="185">
        <f t="shared" ref="J14:J26" si="0">SUM(F14:I14)</f>
        <v>7</v>
      </c>
      <c r="K14" s="249">
        <f t="shared" ref="K14:K26" si="1">SUM(L14:M14)</f>
        <v>4</v>
      </c>
      <c r="L14" s="73">
        <v>0</v>
      </c>
      <c r="M14" s="70">
        <v>4</v>
      </c>
      <c r="N14" s="182"/>
      <c r="O14" s="462">
        <v>0</v>
      </c>
      <c r="P14" s="462">
        <v>0</v>
      </c>
      <c r="Q14" s="462">
        <v>14</v>
      </c>
      <c r="R14" s="462">
        <v>0</v>
      </c>
      <c r="S14" s="185">
        <f t="shared" ref="S14:S26" si="2">SUM(O14:R14)</f>
        <v>14</v>
      </c>
      <c r="T14" s="70">
        <v>2</v>
      </c>
      <c r="U14" s="73">
        <v>0</v>
      </c>
      <c r="V14" s="70">
        <v>2</v>
      </c>
      <c r="W14" s="182"/>
    </row>
    <row r="15" spans="1:23">
      <c r="A15" s="179" t="s">
        <v>51</v>
      </c>
      <c r="B15" s="70">
        <v>3</v>
      </c>
      <c r="C15" s="73">
        <v>2</v>
      </c>
      <c r="D15" s="70">
        <v>1</v>
      </c>
      <c r="E15" s="242"/>
      <c r="F15" s="237">
        <v>4</v>
      </c>
      <c r="G15" s="237">
        <v>1</v>
      </c>
      <c r="H15" s="237">
        <v>16</v>
      </c>
      <c r="I15" s="237">
        <v>11</v>
      </c>
      <c r="J15" s="185">
        <f t="shared" si="0"/>
        <v>32</v>
      </c>
      <c r="K15" s="249">
        <f t="shared" si="1"/>
        <v>6</v>
      </c>
      <c r="L15" s="73">
        <v>3</v>
      </c>
      <c r="M15" s="70">
        <v>3</v>
      </c>
      <c r="N15" s="182"/>
      <c r="O15" s="462">
        <v>66</v>
      </c>
      <c r="P15" s="462">
        <v>0</v>
      </c>
      <c r="Q15" s="462">
        <v>10</v>
      </c>
      <c r="R15" s="462">
        <v>5</v>
      </c>
      <c r="S15" s="185">
        <f t="shared" si="2"/>
        <v>81</v>
      </c>
      <c r="T15" s="70">
        <v>6</v>
      </c>
      <c r="U15" s="73">
        <v>3</v>
      </c>
      <c r="V15" s="70">
        <v>3</v>
      </c>
      <c r="W15" s="182"/>
    </row>
    <row r="16" spans="1:23">
      <c r="A16" s="179" t="s">
        <v>53</v>
      </c>
      <c r="B16" s="70">
        <v>12</v>
      </c>
      <c r="C16" s="73">
        <v>1</v>
      </c>
      <c r="D16" s="70">
        <v>11</v>
      </c>
      <c r="E16" s="242"/>
      <c r="F16" s="237">
        <v>39</v>
      </c>
      <c r="G16" s="237">
        <v>1</v>
      </c>
      <c r="H16" s="237">
        <v>76</v>
      </c>
      <c r="I16" s="237">
        <v>22</v>
      </c>
      <c r="J16" s="185">
        <f t="shared" si="0"/>
        <v>138</v>
      </c>
      <c r="K16" s="249">
        <f t="shared" si="1"/>
        <v>13</v>
      </c>
      <c r="L16" s="73">
        <v>5</v>
      </c>
      <c r="M16" s="70">
        <v>8</v>
      </c>
      <c r="N16" s="182"/>
      <c r="O16" s="462">
        <v>55</v>
      </c>
      <c r="P16" s="462">
        <v>0</v>
      </c>
      <c r="Q16" s="462">
        <v>35</v>
      </c>
      <c r="R16" s="462">
        <v>2</v>
      </c>
      <c r="S16" s="185">
        <f t="shared" si="2"/>
        <v>92</v>
      </c>
      <c r="T16" s="70">
        <v>14</v>
      </c>
      <c r="U16" s="73">
        <v>10</v>
      </c>
      <c r="V16" s="70">
        <v>4</v>
      </c>
      <c r="W16" s="182"/>
    </row>
    <row r="17" spans="1:23">
      <c r="A17" s="179" t="s">
        <v>54</v>
      </c>
      <c r="B17" s="70">
        <v>6</v>
      </c>
      <c r="C17" s="73">
        <v>4</v>
      </c>
      <c r="D17" s="70">
        <v>2</v>
      </c>
      <c r="E17" s="242"/>
      <c r="F17" s="237">
        <v>255</v>
      </c>
      <c r="G17" s="237">
        <v>0</v>
      </c>
      <c r="H17" s="237">
        <v>53</v>
      </c>
      <c r="I17" s="237">
        <v>2</v>
      </c>
      <c r="J17" s="185">
        <f t="shared" si="0"/>
        <v>310</v>
      </c>
      <c r="K17" s="249">
        <f t="shared" si="1"/>
        <v>25</v>
      </c>
      <c r="L17" s="73">
        <v>22</v>
      </c>
      <c r="M17" s="70">
        <v>3</v>
      </c>
      <c r="N17" s="182"/>
      <c r="O17" s="462">
        <v>130</v>
      </c>
      <c r="P17" s="462">
        <v>0</v>
      </c>
      <c r="Q17" s="462">
        <v>1</v>
      </c>
      <c r="R17" s="462">
        <v>10</v>
      </c>
      <c r="S17" s="185">
        <f t="shared" si="2"/>
        <v>141</v>
      </c>
      <c r="T17" s="70">
        <v>17</v>
      </c>
      <c r="U17" s="73">
        <v>16</v>
      </c>
      <c r="V17" s="70">
        <v>1</v>
      </c>
      <c r="W17" s="182"/>
    </row>
    <row r="18" spans="1:23">
      <c r="A18" s="179" t="s">
        <v>55</v>
      </c>
      <c r="B18" s="70">
        <v>5</v>
      </c>
      <c r="C18" s="73">
        <v>2</v>
      </c>
      <c r="D18" s="70">
        <v>3</v>
      </c>
      <c r="E18" s="242"/>
      <c r="F18" s="237">
        <v>85</v>
      </c>
      <c r="G18" s="237">
        <v>0</v>
      </c>
      <c r="H18" s="237">
        <v>0</v>
      </c>
      <c r="I18" s="237">
        <v>0</v>
      </c>
      <c r="J18" s="185">
        <f t="shared" si="0"/>
        <v>85</v>
      </c>
      <c r="K18" s="249">
        <f t="shared" si="1"/>
        <v>5</v>
      </c>
      <c r="L18" s="73">
        <v>5</v>
      </c>
      <c r="M18" s="70">
        <v>0</v>
      </c>
      <c r="N18" s="182"/>
      <c r="O18" s="462">
        <v>31</v>
      </c>
      <c r="P18" s="462">
        <v>0</v>
      </c>
      <c r="Q18" s="462">
        <v>0</v>
      </c>
      <c r="R18" s="462">
        <v>0</v>
      </c>
      <c r="S18" s="185">
        <f t="shared" si="2"/>
        <v>31</v>
      </c>
      <c r="T18" s="70">
        <v>6</v>
      </c>
      <c r="U18" s="73">
        <v>6</v>
      </c>
      <c r="V18" s="70">
        <v>0</v>
      </c>
      <c r="W18" s="182"/>
    </row>
    <row r="19" spans="1:23">
      <c r="A19" s="179" t="s">
        <v>58</v>
      </c>
      <c r="B19" s="70">
        <v>24</v>
      </c>
      <c r="C19" s="73">
        <v>20</v>
      </c>
      <c r="D19" s="70">
        <v>4</v>
      </c>
      <c r="E19" s="242"/>
      <c r="F19" s="237">
        <v>90</v>
      </c>
      <c r="G19" s="237">
        <v>0</v>
      </c>
      <c r="H19" s="237">
        <v>76</v>
      </c>
      <c r="I19" s="237">
        <v>3</v>
      </c>
      <c r="J19" s="185">
        <f t="shared" si="0"/>
        <v>169</v>
      </c>
      <c r="K19" s="249">
        <f t="shared" si="1"/>
        <v>11</v>
      </c>
      <c r="L19" s="73">
        <v>7</v>
      </c>
      <c r="M19" s="70">
        <v>4</v>
      </c>
      <c r="N19" s="182"/>
      <c r="O19" s="462">
        <v>40</v>
      </c>
      <c r="P19" s="462">
        <v>0</v>
      </c>
      <c r="Q19" s="462">
        <v>93</v>
      </c>
      <c r="R19" s="462">
        <v>5</v>
      </c>
      <c r="S19" s="185">
        <f t="shared" si="2"/>
        <v>138</v>
      </c>
      <c r="T19" s="70">
        <v>7</v>
      </c>
      <c r="U19" s="73">
        <v>2</v>
      </c>
      <c r="V19" s="70">
        <v>5</v>
      </c>
      <c r="W19" s="182"/>
    </row>
    <row r="20" spans="1:23">
      <c r="A20" s="179" t="s">
        <v>56</v>
      </c>
      <c r="B20" s="70">
        <v>10</v>
      </c>
      <c r="C20" s="73">
        <v>9</v>
      </c>
      <c r="D20" s="70">
        <v>1</v>
      </c>
      <c r="E20" s="242"/>
      <c r="F20" s="237">
        <v>29</v>
      </c>
      <c r="G20" s="237">
        <v>0</v>
      </c>
      <c r="H20" s="237">
        <v>10</v>
      </c>
      <c r="I20" s="237">
        <v>8</v>
      </c>
      <c r="J20" s="185">
        <f t="shared" si="0"/>
        <v>47</v>
      </c>
      <c r="K20" s="249">
        <f t="shared" si="1"/>
        <v>11</v>
      </c>
      <c r="L20" s="73">
        <v>10</v>
      </c>
      <c r="M20" s="70">
        <v>1</v>
      </c>
      <c r="N20" s="182"/>
      <c r="O20" s="462">
        <v>51</v>
      </c>
      <c r="P20" s="462">
        <v>0</v>
      </c>
      <c r="Q20" s="462">
        <v>20</v>
      </c>
      <c r="R20" s="462">
        <v>3</v>
      </c>
      <c r="S20" s="185">
        <f t="shared" si="2"/>
        <v>74</v>
      </c>
      <c r="T20" s="70">
        <v>16</v>
      </c>
      <c r="U20" s="73">
        <v>14</v>
      </c>
      <c r="V20" s="70">
        <v>2</v>
      </c>
      <c r="W20" s="182"/>
    </row>
    <row r="21" spans="1:23">
      <c r="A21" s="179" t="s">
        <v>57</v>
      </c>
      <c r="B21" s="70">
        <v>8</v>
      </c>
      <c r="C21" s="73">
        <v>5</v>
      </c>
      <c r="D21" s="70">
        <v>3</v>
      </c>
      <c r="E21" s="242"/>
      <c r="F21" s="237">
        <v>122</v>
      </c>
      <c r="G21" s="237">
        <v>0</v>
      </c>
      <c r="H21" s="237">
        <v>11</v>
      </c>
      <c r="I21" s="237">
        <v>3</v>
      </c>
      <c r="J21" s="185">
        <f t="shared" si="0"/>
        <v>136</v>
      </c>
      <c r="K21" s="249">
        <f t="shared" si="1"/>
        <v>8</v>
      </c>
      <c r="L21" s="73">
        <v>5</v>
      </c>
      <c r="M21" s="70">
        <v>3</v>
      </c>
      <c r="N21" s="182"/>
      <c r="O21" s="462">
        <v>4</v>
      </c>
      <c r="P21" s="462">
        <v>0</v>
      </c>
      <c r="Q21" s="462">
        <v>36</v>
      </c>
      <c r="R21" s="462">
        <v>0</v>
      </c>
      <c r="S21" s="185">
        <f t="shared" si="2"/>
        <v>40</v>
      </c>
      <c r="T21" s="70">
        <v>4</v>
      </c>
      <c r="U21" s="73">
        <v>3</v>
      </c>
      <c r="V21" s="70">
        <v>1</v>
      </c>
      <c r="W21" s="182"/>
    </row>
    <row r="22" spans="1:23">
      <c r="A22" s="179" t="s">
        <v>262</v>
      </c>
      <c r="B22" s="70" t="s">
        <v>8</v>
      </c>
      <c r="C22" s="73" t="s">
        <v>167</v>
      </c>
      <c r="D22" s="70" t="s">
        <v>167</v>
      </c>
      <c r="E22" s="242"/>
      <c r="F22" s="237">
        <v>0</v>
      </c>
      <c r="G22" s="237">
        <v>0</v>
      </c>
      <c r="H22" s="237">
        <v>1</v>
      </c>
      <c r="I22" s="237">
        <v>0</v>
      </c>
      <c r="J22" s="185">
        <f t="shared" si="0"/>
        <v>1</v>
      </c>
      <c r="K22" s="249">
        <f t="shared" si="1"/>
        <v>1</v>
      </c>
      <c r="L22" s="73">
        <v>0</v>
      </c>
      <c r="M22" s="70">
        <v>1</v>
      </c>
      <c r="N22" s="182"/>
      <c r="O22" s="462">
        <v>0</v>
      </c>
      <c r="P22" s="462">
        <v>0</v>
      </c>
      <c r="Q22" s="462">
        <v>3</v>
      </c>
      <c r="R22" s="462">
        <v>4</v>
      </c>
      <c r="S22" s="185">
        <f t="shared" si="2"/>
        <v>7</v>
      </c>
      <c r="T22" s="70">
        <v>3</v>
      </c>
      <c r="U22" s="73">
        <v>0</v>
      </c>
      <c r="V22" s="70">
        <v>3</v>
      </c>
      <c r="W22" s="182"/>
    </row>
    <row r="23" spans="1:23">
      <c r="A23" s="179" t="s">
        <v>263</v>
      </c>
      <c r="B23" s="70">
        <v>0</v>
      </c>
      <c r="C23" s="73">
        <v>0</v>
      </c>
      <c r="D23" s="70">
        <v>0</v>
      </c>
      <c r="E23" s="242"/>
      <c r="F23" s="237">
        <v>0</v>
      </c>
      <c r="G23" s="237">
        <v>0</v>
      </c>
      <c r="H23" s="237">
        <v>0</v>
      </c>
      <c r="I23" s="237">
        <v>0</v>
      </c>
      <c r="J23" s="185">
        <f t="shared" si="0"/>
        <v>0</v>
      </c>
      <c r="K23" s="249">
        <f t="shared" si="1"/>
        <v>0</v>
      </c>
      <c r="L23" s="73">
        <v>0</v>
      </c>
      <c r="M23" s="70">
        <v>0</v>
      </c>
      <c r="N23" s="182"/>
      <c r="O23" s="462">
        <v>0</v>
      </c>
      <c r="P23" s="462">
        <v>0</v>
      </c>
      <c r="Q23" s="462">
        <v>0</v>
      </c>
      <c r="R23" s="462">
        <v>0</v>
      </c>
      <c r="S23" s="185">
        <f t="shared" si="2"/>
        <v>0</v>
      </c>
      <c r="T23" s="70">
        <v>0</v>
      </c>
      <c r="U23" s="73">
        <v>0</v>
      </c>
      <c r="V23" s="70">
        <v>0</v>
      </c>
      <c r="W23" s="182"/>
    </row>
    <row r="24" spans="1:23">
      <c r="A24" s="179" t="s">
        <v>60</v>
      </c>
      <c r="B24" s="70">
        <v>50</v>
      </c>
      <c r="C24" s="73">
        <v>44</v>
      </c>
      <c r="D24" s="70">
        <v>6</v>
      </c>
      <c r="E24" s="242"/>
      <c r="F24" s="237">
        <v>40</v>
      </c>
      <c r="G24" s="237">
        <v>0</v>
      </c>
      <c r="H24" s="237">
        <v>10</v>
      </c>
      <c r="I24" s="237">
        <v>4</v>
      </c>
      <c r="J24" s="185">
        <f t="shared" si="0"/>
        <v>54</v>
      </c>
      <c r="K24" s="249">
        <f t="shared" si="1"/>
        <v>21</v>
      </c>
      <c r="L24" s="73">
        <v>17</v>
      </c>
      <c r="M24" s="70">
        <v>4</v>
      </c>
      <c r="N24" s="182"/>
      <c r="O24" s="462">
        <v>0</v>
      </c>
      <c r="P24" s="462">
        <v>0</v>
      </c>
      <c r="Q24" s="462">
        <v>78</v>
      </c>
      <c r="R24" s="462">
        <v>14</v>
      </c>
      <c r="S24" s="185">
        <f t="shared" si="2"/>
        <v>92</v>
      </c>
      <c r="T24" s="70">
        <v>40</v>
      </c>
      <c r="U24" s="73">
        <v>0</v>
      </c>
      <c r="V24" s="70">
        <v>40</v>
      </c>
      <c r="W24" s="182"/>
    </row>
    <row r="25" spans="1:23">
      <c r="A25" s="179" t="s">
        <v>264</v>
      </c>
      <c r="B25" s="70">
        <v>15</v>
      </c>
      <c r="C25" s="73">
        <v>14</v>
      </c>
      <c r="D25" s="70">
        <v>1</v>
      </c>
      <c r="E25" s="242"/>
      <c r="F25" s="237">
        <v>55</v>
      </c>
      <c r="G25" s="237">
        <v>0</v>
      </c>
      <c r="H25" s="237">
        <v>0</v>
      </c>
      <c r="I25" s="237">
        <v>0</v>
      </c>
      <c r="J25" s="185">
        <f t="shared" si="0"/>
        <v>55</v>
      </c>
      <c r="K25" s="249">
        <f t="shared" si="1"/>
        <v>11</v>
      </c>
      <c r="L25" s="73">
        <v>11</v>
      </c>
      <c r="M25" s="70">
        <v>0</v>
      </c>
      <c r="N25" s="182"/>
      <c r="O25" s="462">
        <v>0</v>
      </c>
      <c r="P25" s="462">
        <v>0</v>
      </c>
      <c r="Q25" s="462">
        <v>10</v>
      </c>
      <c r="R25" s="462">
        <v>18</v>
      </c>
      <c r="S25" s="185">
        <f t="shared" si="2"/>
        <v>28</v>
      </c>
      <c r="T25" s="70">
        <v>5</v>
      </c>
      <c r="U25" s="73">
        <v>0</v>
      </c>
      <c r="V25" s="70">
        <v>5</v>
      </c>
      <c r="W25" s="182"/>
    </row>
    <row r="26" spans="1:23">
      <c r="A26" s="179" t="s">
        <v>62</v>
      </c>
      <c r="B26" s="70">
        <v>0</v>
      </c>
      <c r="C26" s="73">
        <v>0</v>
      </c>
      <c r="D26" s="70">
        <v>0</v>
      </c>
      <c r="E26" s="242"/>
      <c r="F26" s="237">
        <v>9</v>
      </c>
      <c r="G26" s="237">
        <v>0</v>
      </c>
      <c r="H26" s="237">
        <v>0</v>
      </c>
      <c r="I26" s="237">
        <v>0</v>
      </c>
      <c r="J26" s="185">
        <f t="shared" si="0"/>
        <v>9</v>
      </c>
      <c r="K26" s="249">
        <f t="shared" si="1"/>
        <v>2</v>
      </c>
      <c r="L26" s="73">
        <v>2</v>
      </c>
      <c r="M26" s="70">
        <v>0</v>
      </c>
      <c r="N26" s="182"/>
      <c r="O26" s="462">
        <v>0</v>
      </c>
      <c r="P26" s="462">
        <v>0</v>
      </c>
      <c r="Q26" s="462">
        <v>0</v>
      </c>
      <c r="R26" s="462">
        <v>0</v>
      </c>
      <c r="S26" s="185">
        <f t="shared" si="2"/>
        <v>0</v>
      </c>
      <c r="T26" s="70">
        <v>2</v>
      </c>
      <c r="U26" s="73">
        <v>2</v>
      </c>
      <c r="V26" s="70">
        <v>0</v>
      </c>
      <c r="W26" s="182"/>
    </row>
    <row r="27" spans="1:23">
      <c r="A27" s="183" t="s">
        <v>136</v>
      </c>
      <c r="B27" s="182">
        <f>SUM(B13:B26)</f>
        <v>153</v>
      </c>
      <c r="C27" s="182">
        <f>SUM(C13:C26)</f>
        <v>118</v>
      </c>
      <c r="D27" s="182">
        <f>SUM(D13:D26)</f>
        <v>35</v>
      </c>
      <c r="E27" s="242"/>
      <c r="F27" s="185">
        <f t="shared" ref="F27:M27" si="3">SUM(F13:F26)</f>
        <v>1052</v>
      </c>
      <c r="G27" s="185">
        <f t="shared" si="3"/>
        <v>2</v>
      </c>
      <c r="H27" s="185">
        <f t="shared" si="3"/>
        <v>328</v>
      </c>
      <c r="I27" s="185">
        <f t="shared" si="3"/>
        <v>65</v>
      </c>
      <c r="J27" s="185">
        <f t="shared" si="3"/>
        <v>1447</v>
      </c>
      <c r="K27" s="245">
        <f t="shared" si="3"/>
        <v>137</v>
      </c>
      <c r="L27" s="58">
        <f t="shared" si="3"/>
        <v>100</v>
      </c>
      <c r="M27" s="58">
        <f t="shared" si="3"/>
        <v>37</v>
      </c>
      <c r="N27" s="182"/>
      <c r="O27" s="185">
        <f t="shared" ref="O27:S27" si="4">SUM(O13:O26)</f>
        <v>496</v>
      </c>
      <c r="P27" s="185">
        <f t="shared" si="4"/>
        <v>0</v>
      </c>
      <c r="Q27" s="185">
        <f t="shared" si="4"/>
        <v>300</v>
      </c>
      <c r="R27" s="185">
        <f t="shared" si="4"/>
        <v>67</v>
      </c>
      <c r="S27" s="185">
        <f t="shared" si="4"/>
        <v>863</v>
      </c>
      <c r="T27" s="470">
        <f>SUM(T13:T26)</f>
        <v>132</v>
      </c>
      <c r="U27" s="470">
        <f>SUM(U13:U26)</f>
        <v>64</v>
      </c>
      <c r="V27" s="470">
        <f>SUM(V13:V26)</f>
        <v>68</v>
      </c>
      <c r="W27" s="182"/>
    </row>
    <row r="28" spans="1:23">
      <c r="A28" s="241"/>
      <c r="B28" s="242"/>
      <c r="C28" s="243"/>
      <c r="D28" s="244"/>
      <c r="E28" s="242"/>
      <c r="F28" s="185"/>
      <c r="G28" s="185"/>
      <c r="H28" s="185"/>
      <c r="I28" s="185"/>
      <c r="J28" s="185"/>
      <c r="K28" s="885"/>
      <c r="L28" s="885"/>
      <c r="M28" s="886"/>
      <c r="N28" s="182"/>
      <c r="O28" s="242"/>
      <c r="P28" s="242"/>
      <c r="Q28" s="242"/>
      <c r="R28" s="242"/>
      <c r="S28" s="242"/>
      <c r="T28" s="242"/>
      <c r="U28" s="243"/>
      <c r="V28" s="244"/>
      <c r="W28" s="182"/>
    </row>
    <row r="29" spans="1:23">
      <c r="A29" s="177"/>
      <c r="B29" s="882" t="s">
        <v>282</v>
      </c>
      <c r="C29" s="883"/>
      <c r="D29" s="884"/>
      <c r="E29" s="242"/>
      <c r="F29" s="182"/>
      <c r="G29" s="182"/>
      <c r="H29" s="182"/>
      <c r="I29" s="182"/>
      <c r="J29" s="182"/>
      <c r="K29" s="877" t="s">
        <v>425</v>
      </c>
      <c r="L29" s="878"/>
      <c r="M29" s="246">
        <f>SUM((F27+H27)*100/J27)</f>
        <v>95.369730476848659</v>
      </c>
      <c r="N29" s="244"/>
      <c r="O29" s="244"/>
      <c r="P29" s="244"/>
      <c r="Q29" s="244"/>
      <c r="R29" s="244"/>
      <c r="S29" s="244"/>
      <c r="T29" s="877" t="s">
        <v>425</v>
      </c>
      <c r="U29" s="878"/>
      <c r="V29" s="246">
        <f>SUM((O27+Q27)*100/S27)</f>
        <v>92.236384704519125</v>
      </c>
      <c r="W29" s="182"/>
    </row>
    <row r="30" spans="1:23">
      <c r="A30" s="177"/>
      <c r="E30" s="242"/>
      <c r="F30" s="250"/>
      <c r="G30" s="250"/>
      <c r="H30" s="250"/>
      <c r="I30" s="250"/>
      <c r="J30" s="250"/>
      <c r="K30" s="877" t="s">
        <v>424</v>
      </c>
      <c r="L30" s="878"/>
      <c r="M30" s="236">
        <v>1.4</v>
      </c>
      <c r="N30" s="244"/>
      <c r="O30" s="244"/>
      <c r="P30" s="244"/>
      <c r="Q30" s="244"/>
      <c r="R30" s="244"/>
      <c r="S30" s="244"/>
      <c r="T30" s="877" t="s">
        <v>424</v>
      </c>
      <c r="U30" s="878"/>
      <c r="V30" s="461">
        <v>1.46</v>
      </c>
      <c r="W30" s="182"/>
    </row>
    <row r="31" spans="1:23" ht="15" customHeight="1">
      <c r="A31" s="177"/>
    </row>
    <row r="32" spans="1:23">
      <c r="A32" s="177"/>
    </row>
    <row r="33" spans="1:1">
      <c r="A33" s="177"/>
    </row>
    <row r="34" spans="1:1">
      <c r="A34" s="177"/>
    </row>
    <row r="35" spans="1:1">
      <c r="A35" s="177"/>
    </row>
    <row r="36" spans="1:1">
      <c r="A36" s="177"/>
    </row>
    <row r="37" spans="1:1">
      <c r="A37" s="177"/>
    </row>
    <row r="38" spans="1:1">
      <c r="A38" s="177"/>
    </row>
    <row r="39" spans="1:1">
      <c r="A39" s="177"/>
    </row>
    <row r="40" spans="1:1">
      <c r="A40" s="177"/>
    </row>
    <row r="41" spans="1:1">
      <c r="A41" s="177"/>
    </row>
    <row r="42" spans="1:1">
      <c r="A42" s="177"/>
    </row>
    <row r="43" spans="1:1" ht="32" customHeight="1">
      <c r="A43" s="177"/>
    </row>
    <row r="44" spans="1:1">
      <c r="A44" s="177"/>
    </row>
    <row r="45" spans="1:1">
      <c r="A45" s="177"/>
    </row>
    <row r="46" spans="1:1">
      <c r="A46" s="177"/>
    </row>
    <row r="47" spans="1:1">
      <c r="A47" s="177"/>
    </row>
    <row r="48" spans="1:1">
      <c r="A48" s="177"/>
    </row>
    <row r="49" spans="1:1">
      <c r="A49" s="177"/>
    </row>
    <row r="50" spans="1:1">
      <c r="A50" s="177"/>
    </row>
    <row r="51" spans="1:1">
      <c r="A51" s="177"/>
    </row>
    <row r="52" spans="1:1">
      <c r="A52" s="177"/>
    </row>
    <row r="53" spans="1:1" ht="15" customHeight="1">
      <c r="A53" s="177"/>
    </row>
    <row r="54" spans="1:1">
      <c r="A54" s="177"/>
    </row>
    <row r="55" spans="1:1">
      <c r="A55" s="177"/>
    </row>
    <row r="56" spans="1:1">
      <c r="A56" s="177"/>
    </row>
    <row r="57" spans="1:1">
      <c r="A57" s="177"/>
    </row>
    <row r="58" spans="1:1">
      <c r="A58" s="177"/>
    </row>
    <row r="59" spans="1:1">
      <c r="A59" s="177"/>
    </row>
    <row r="60" spans="1:1">
      <c r="A60" s="177"/>
    </row>
    <row r="61" spans="1:1">
      <c r="A61" s="177"/>
    </row>
    <row r="62" spans="1:1">
      <c r="A62" s="177"/>
    </row>
  </sheetData>
  <sheetProtection password="D4A9" sheet="1" objects="1" scenarios="1"/>
  <mergeCells count="10">
    <mergeCell ref="T11:V11"/>
    <mergeCell ref="T29:U29"/>
    <mergeCell ref="T30:U30"/>
    <mergeCell ref="B11:D11"/>
    <mergeCell ref="K11:M11"/>
    <mergeCell ref="B29:D29"/>
    <mergeCell ref="K29:L29"/>
    <mergeCell ref="K30:L30"/>
    <mergeCell ref="K28:M28"/>
    <mergeCell ref="F11:J11"/>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zoomScale="150" zoomScaleNormal="150" zoomScalePageLayoutView="150" workbookViewId="0"/>
  </sheetViews>
  <sheetFormatPr baseColWidth="10" defaultRowHeight="15" x14ac:dyDescent="0"/>
  <cols>
    <col min="1" max="1" width="37.33203125" customWidth="1"/>
    <col min="2" max="2" width="13.33203125" style="2" bestFit="1" customWidth="1"/>
    <col min="3" max="4" width="13.33203125" bestFit="1" customWidth="1"/>
    <col min="5" max="5" width="13.83203125" customWidth="1"/>
    <col min="6" max="6" width="12.1640625" customWidth="1"/>
  </cols>
  <sheetData>
    <row r="1" spans="1:5">
      <c r="A1" s="235" t="s">
        <v>411</v>
      </c>
    </row>
    <row r="3" spans="1:5">
      <c r="A3" s="82"/>
    </row>
    <row r="4" spans="1:5">
      <c r="A4" s="114" t="s">
        <v>828</v>
      </c>
    </row>
    <row r="5" spans="1:5">
      <c r="A5" s="114"/>
    </row>
    <row r="6" spans="1:5">
      <c r="A6" s="82"/>
      <c r="B6" s="76" t="s">
        <v>153</v>
      </c>
      <c r="C6" s="77" t="s">
        <v>154</v>
      </c>
      <c r="D6" s="76" t="s">
        <v>155</v>
      </c>
      <c r="E6" s="469" t="s">
        <v>788</v>
      </c>
    </row>
    <row r="7" spans="1:5">
      <c r="A7" s="1" t="s">
        <v>0</v>
      </c>
      <c r="B7" s="110" t="s">
        <v>168</v>
      </c>
      <c r="C7" s="120" t="s">
        <v>168</v>
      </c>
      <c r="D7" s="110" t="s">
        <v>168</v>
      </c>
      <c r="E7" s="120" t="s">
        <v>168</v>
      </c>
    </row>
    <row r="8" spans="1:5">
      <c r="A8" s="68" t="s">
        <v>1</v>
      </c>
      <c r="B8" s="70">
        <v>0</v>
      </c>
      <c r="C8" s="73">
        <v>0</v>
      </c>
      <c r="D8" s="109">
        <v>0</v>
      </c>
      <c r="E8" s="121">
        <v>0</v>
      </c>
    </row>
    <row r="9" spans="1:5">
      <c r="A9" s="68" t="s">
        <v>2</v>
      </c>
      <c r="B9" s="70">
        <v>0</v>
      </c>
      <c r="C9" s="73">
        <v>0</v>
      </c>
      <c r="D9" s="109">
        <v>0</v>
      </c>
      <c r="E9" s="121">
        <v>0</v>
      </c>
    </row>
    <row r="10" spans="1:5">
      <c r="A10" s="68" t="s">
        <v>3</v>
      </c>
      <c r="B10" s="70">
        <v>0</v>
      </c>
      <c r="C10" s="73">
        <v>1</v>
      </c>
      <c r="D10" s="109">
        <v>1</v>
      </c>
      <c r="E10" s="121">
        <v>0</v>
      </c>
    </row>
    <row r="11" spans="1:5">
      <c r="A11" s="68" t="s">
        <v>4</v>
      </c>
      <c r="B11" s="70">
        <v>0</v>
      </c>
      <c r="C11" s="73">
        <v>0</v>
      </c>
      <c r="D11" s="109">
        <v>0</v>
      </c>
      <c r="E11" s="121">
        <v>0</v>
      </c>
    </row>
    <row r="12" spans="1:5">
      <c r="A12" s="68" t="s">
        <v>5</v>
      </c>
      <c r="B12" s="70">
        <v>0</v>
      </c>
      <c r="C12" s="73">
        <v>0</v>
      </c>
      <c r="D12" s="109">
        <v>0</v>
      </c>
      <c r="E12" s="121">
        <v>0</v>
      </c>
    </row>
    <row r="13" spans="1:5">
      <c r="A13" s="68" t="s">
        <v>6</v>
      </c>
      <c r="B13" s="70">
        <v>0</v>
      </c>
      <c r="C13" s="73">
        <v>0</v>
      </c>
      <c r="D13" s="109">
        <v>0</v>
      </c>
      <c r="E13" s="121">
        <v>3</v>
      </c>
    </row>
    <row r="14" spans="1:5">
      <c r="A14" s="68" t="s">
        <v>7</v>
      </c>
      <c r="B14" s="70">
        <v>0</v>
      </c>
      <c r="C14" s="73">
        <v>0</v>
      </c>
      <c r="D14" s="109">
        <v>1</v>
      </c>
      <c r="E14" s="121">
        <v>1</v>
      </c>
    </row>
    <row r="15" spans="1:5">
      <c r="A15" s="68" t="s">
        <v>9</v>
      </c>
      <c r="B15" s="70">
        <v>0</v>
      </c>
      <c r="C15" s="73">
        <v>0</v>
      </c>
      <c r="D15" s="109">
        <v>1</v>
      </c>
      <c r="E15" s="121">
        <v>0</v>
      </c>
    </row>
    <row r="16" spans="1:5">
      <c r="A16" s="68" t="s">
        <v>13</v>
      </c>
      <c r="B16" s="70" t="s">
        <v>8</v>
      </c>
      <c r="C16" s="73" t="s">
        <v>8</v>
      </c>
      <c r="D16" s="109">
        <v>0</v>
      </c>
      <c r="E16" s="121">
        <v>0</v>
      </c>
    </row>
    <row r="17" spans="1:5">
      <c r="A17" s="68" t="s">
        <v>10</v>
      </c>
      <c r="B17" s="70" t="s">
        <v>8</v>
      </c>
      <c r="C17" s="73">
        <v>0</v>
      </c>
      <c r="D17" s="109">
        <v>0</v>
      </c>
      <c r="E17" s="121">
        <v>0</v>
      </c>
    </row>
    <row r="18" spans="1:5">
      <c r="A18" s="68" t="s">
        <v>11</v>
      </c>
      <c r="B18" s="70">
        <v>0</v>
      </c>
      <c r="C18" s="73">
        <v>0</v>
      </c>
      <c r="D18" s="109">
        <v>1</v>
      </c>
      <c r="E18" s="121">
        <v>0</v>
      </c>
    </row>
    <row r="19" spans="1:5">
      <c r="A19" s="68" t="s">
        <v>12</v>
      </c>
      <c r="B19" s="70" t="s">
        <v>8</v>
      </c>
      <c r="C19" s="73" t="s">
        <v>8</v>
      </c>
      <c r="D19" s="109">
        <v>0</v>
      </c>
      <c r="E19" s="121">
        <v>1</v>
      </c>
    </row>
    <row r="21" spans="1:5">
      <c r="A21" s="82"/>
    </row>
    <row r="22" spans="1:5">
      <c r="A22" s="114" t="s">
        <v>829</v>
      </c>
    </row>
    <row r="23" spans="1:5">
      <c r="A23" s="114"/>
    </row>
    <row r="24" spans="1:5">
      <c r="A24" s="82"/>
      <c r="B24" s="76" t="s">
        <v>153</v>
      </c>
      <c r="C24" s="77" t="s">
        <v>154</v>
      </c>
      <c r="D24" s="76" t="s">
        <v>155</v>
      </c>
      <c r="E24" s="469" t="s">
        <v>788</v>
      </c>
    </row>
    <row r="25" spans="1:5">
      <c r="A25" s="1" t="s">
        <v>0</v>
      </c>
      <c r="B25" s="110" t="s">
        <v>169</v>
      </c>
      <c r="C25" s="120" t="s">
        <v>169</v>
      </c>
      <c r="D25" s="110" t="s">
        <v>169</v>
      </c>
      <c r="E25" s="120" t="s">
        <v>169</v>
      </c>
    </row>
    <row r="26" spans="1:5">
      <c r="A26" s="68" t="s">
        <v>1</v>
      </c>
      <c r="B26" s="109">
        <v>0</v>
      </c>
      <c r="C26" s="121">
        <v>0</v>
      </c>
      <c r="D26" s="109">
        <v>0</v>
      </c>
      <c r="E26" s="121">
        <v>0</v>
      </c>
    </row>
    <row r="27" spans="1:5">
      <c r="A27" s="68" t="s">
        <v>2</v>
      </c>
      <c r="B27" s="109">
        <v>0</v>
      </c>
      <c r="C27" s="121">
        <v>0</v>
      </c>
      <c r="D27" s="109">
        <v>0</v>
      </c>
      <c r="E27" s="121">
        <v>0</v>
      </c>
    </row>
    <row r="28" spans="1:5">
      <c r="A28" s="68" t="s">
        <v>3</v>
      </c>
      <c r="B28" s="109">
        <v>0</v>
      </c>
      <c r="C28" s="121">
        <v>0</v>
      </c>
      <c r="D28" s="109">
        <v>0</v>
      </c>
      <c r="E28" s="121">
        <v>0</v>
      </c>
    </row>
    <row r="29" spans="1:5">
      <c r="A29" s="68" t="s">
        <v>4</v>
      </c>
      <c r="B29" s="109">
        <v>0</v>
      </c>
      <c r="C29" s="121">
        <v>0</v>
      </c>
      <c r="D29" s="109">
        <v>0</v>
      </c>
      <c r="E29" s="121">
        <v>0</v>
      </c>
    </row>
    <row r="30" spans="1:5">
      <c r="A30" s="68" t="s">
        <v>5</v>
      </c>
      <c r="B30" s="109">
        <v>0</v>
      </c>
      <c r="C30" s="121">
        <v>0</v>
      </c>
      <c r="D30" s="109">
        <v>0</v>
      </c>
      <c r="E30" s="121">
        <v>0</v>
      </c>
    </row>
    <row r="31" spans="1:5">
      <c r="A31" s="68" t="s">
        <v>6</v>
      </c>
      <c r="B31" s="109">
        <v>0</v>
      </c>
      <c r="C31" s="121">
        <v>0</v>
      </c>
      <c r="D31" s="109">
        <v>0</v>
      </c>
      <c r="E31" s="121">
        <v>0</v>
      </c>
    </row>
    <row r="32" spans="1:5">
      <c r="A32" s="68" t="s">
        <v>7</v>
      </c>
      <c r="B32" s="109">
        <v>0</v>
      </c>
      <c r="C32" s="121">
        <v>0</v>
      </c>
      <c r="D32" s="109">
        <v>0</v>
      </c>
      <c r="E32" s="121">
        <v>0</v>
      </c>
    </row>
    <row r="33" spans="1:5">
      <c r="A33" s="68" t="s">
        <v>9</v>
      </c>
      <c r="B33" s="109">
        <v>0</v>
      </c>
      <c r="C33" s="121">
        <v>0</v>
      </c>
      <c r="D33" s="109">
        <v>0</v>
      </c>
      <c r="E33" s="121">
        <v>0</v>
      </c>
    </row>
    <row r="34" spans="1:5">
      <c r="A34" s="68" t="s">
        <v>13</v>
      </c>
      <c r="B34" s="109" t="s">
        <v>8</v>
      </c>
      <c r="C34" s="121" t="s">
        <v>8</v>
      </c>
      <c r="D34" s="109">
        <v>0</v>
      </c>
      <c r="E34" s="121">
        <v>0</v>
      </c>
    </row>
    <row r="35" spans="1:5">
      <c r="A35" s="68" t="s">
        <v>10</v>
      </c>
      <c r="B35" s="109" t="s">
        <v>8</v>
      </c>
      <c r="C35" s="121" t="s">
        <v>8</v>
      </c>
      <c r="D35" s="109">
        <v>0</v>
      </c>
      <c r="E35" s="121">
        <v>0</v>
      </c>
    </row>
    <row r="36" spans="1:5">
      <c r="A36" s="68" t="s">
        <v>11</v>
      </c>
      <c r="B36" s="109">
        <v>0</v>
      </c>
      <c r="C36" s="121">
        <v>0</v>
      </c>
      <c r="D36" s="109">
        <v>0</v>
      </c>
      <c r="E36" s="121">
        <v>0</v>
      </c>
    </row>
    <row r="37" spans="1:5">
      <c r="A37" s="68" t="s">
        <v>12</v>
      </c>
      <c r="B37" s="109" t="s">
        <v>8</v>
      </c>
      <c r="C37" s="121" t="s">
        <v>8</v>
      </c>
      <c r="D37" s="109">
        <v>0</v>
      </c>
      <c r="E37" s="121">
        <v>0</v>
      </c>
    </row>
    <row r="39" spans="1:5">
      <c r="A39" s="82"/>
    </row>
    <row r="40" spans="1:5">
      <c r="A40" s="114" t="s">
        <v>830</v>
      </c>
    </row>
    <row r="41" spans="1:5">
      <c r="A41" s="114"/>
    </row>
    <row r="42" spans="1:5">
      <c r="A42" s="82"/>
      <c r="B42" s="76" t="s">
        <v>153</v>
      </c>
      <c r="C42" s="77" t="s">
        <v>154</v>
      </c>
      <c r="D42" s="76" t="s">
        <v>155</v>
      </c>
      <c r="E42" s="469" t="s">
        <v>788</v>
      </c>
    </row>
    <row r="43" spans="1:5">
      <c r="A43" s="1" t="s">
        <v>0</v>
      </c>
      <c r="B43" s="110" t="s">
        <v>170</v>
      </c>
      <c r="C43" s="120" t="s">
        <v>170</v>
      </c>
      <c r="D43" s="110" t="s">
        <v>170</v>
      </c>
      <c r="E43" s="120" t="s">
        <v>170</v>
      </c>
    </row>
    <row r="44" spans="1:5">
      <c r="A44" s="68" t="s">
        <v>1</v>
      </c>
      <c r="B44" s="109">
        <v>0</v>
      </c>
      <c r="C44" s="121">
        <v>1</v>
      </c>
      <c r="D44" s="109">
        <v>0</v>
      </c>
      <c r="E44" s="121">
        <v>0</v>
      </c>
    </row>
    <row r="45" spans="1:5">
      <c r="A45" s="68" t="s">
        <v>2</v>
      </c>
      <c r="B45" s="109">
        <v>0</v>
      </c>
      <c r="C45" s="121">
        <v>0</v>
      </c>
      <c r="D45" s="109">
        <v>0</v>
      </c>
      <c r="E45" s="121">
        <v>0</v>
      </c>
    </row>
    <row r="46" spans="1:5">
      <c r="A46" s="68" t="s">
        <v>3</v>
      </c>
      <c r="B46" s="109">
        <v>0</v>
      </c>
      <c r="C46" s="121">
        <v>0</v>
      </c>
      <c r="D46" s="109">
        <v>0</v>
      </c>
      <c r="E46" s="121">
        <v>0</v>
      </c>
    </row>
    <row r="47" spans="1:5">
      <c r="A47" s="68" t="s">
        <v>4</v>
      </c>
      <c r="B47" s="109">
        <v>0</v>
      </c>
      <c r="C47" s="121">
        <v>0</v>
      </c>
      <c r="D47" s="109">
        <v>0</v>
      </c>
      <c r="E47" s="121">
        <v>0</v>
      </c>
    </row>
    <row r="48" spans="1:5">
      <c r="A48" s="68" t="s">
        <v>5</v>
      </c>
      <c r="B48" s="109">
        <v>0</v>
      </c>
      <c r="C48" s="121">
        <v>0</v>
      </c>
      <c r="D48" s="109">
        <v>1</v>
      </c>
      <c r="E48" s="121">
        <v>0</v>
      </c>
    </row>
    <row r="49" spans="1:5">
      <c r="A49" s="68" t="s">
        <v>6</v>
      </c>
      <c r="B49" s="109">
        <v>0</v>
      </c>
      <c r="C49" s="121">
        <v>0</v>
      </c>
      <c r="D49" s="109">
        <v>0</v>
      </c>
      <c r="E49" s="121">
        <v>0</v>
      </c>
    </row>
    <row r="50" spans="1:5">
      <c r="A50" s="68" t="s">
        <v>7</v>
      </c>
      <c r="B50" s="109">
        <v>0</v>
      </c>
      <c r="C50" s="121">
        <v>0</v>
      </c>
      <c r="D50" s="109">
        <v>0</v>
      </c>
      <c r="E50" s="121">
        <v>0</v>
      </c>
    </row>
    <row r="51" spans="1:5">
      <c r="A51" s="68" t="s">
        <v>9</v>
      </c>
      <c r="B51" s="109">
        <v>0</v>
      </c>
      <c r="C51" s="121">
        <v>0</v>
      </c>
      <c r="D51" s="109">
        <v>0</v>
      </c>
      <c r="E51" s="121">
        <v>0</v>
      </c>
    </row>
    <row r="52" spans="1:5">
      <c r="A52" s="68" t="s">
        <v>13</v>
      </c>
      <c r="B52" s="109" t="s">
        <v>8</v>
      </c>
      <c r="C52" s="121" t="s">
        <v>8</v>
      </c>
      <c r="D52" s="109">
        <v>0</v>
      </c>
      <c r="E52" s="121">
        <v>0</v>
      </c>
    </row>
    <row r="53" spans="1:5">
      <c r="A53" s="68" t="s">
        <v>10</v>
      </c>
      <c r="B53" s="109" t="s">
        <v>8</v>
      </c>
      <c r="C53" s="121" t="s">
        <v>8</v>
      </c>
      <c r="D53" s="109">
        <v>0</v>
      </c>
      <c r="E53" s="121">
        <v>0</v>
      </c>
    </row>
    <row r="54" spans="1:5">
      <c r="A54" s="68" t="s">
        <v>11</v>
      </c>
      <c r="B54" s="109">
        <v>0</v>
      </c>
      <c r="C54" s="121">
        <v>0</v>
      </c>
      <c r="D54" s="109">
        <v>0</v>
      </c>
      <c r="E54" s="121">
        <v>0</v>
      </c>
    </row>
    <row r="55" spans="1:5">
      <c r="A55" s="68" t="s">
        <v>12</v>
      </c>
      <c r="B55" s="109" t="s">
        <v>8</v>
      </c>
      <c r="C55" s="121" t="s">
        <v>8</v>
      </c>
      <c r="D55" s="109">
        <v>0</v>
      </c>
      <c r="E55" s="121">
        <v>0</v>
      </c>
    </row>
    <row r="57" spans="1:5">
      <c r="A57" s="82"/>
    </row>
    <row r="58" spans="1:5">
      <c r="A58" s="114" t="s">
        <v>831</v>
      </c>
    </row>
    <row r="59" spans="1:5">
      <c r="A59" s="114"/>
    </row>
    <row r="60" spans="1:5">
      <c r="B60" s="76" t="s">
        <v>153</v>
      </c>
      <c r="C60" s="77" t="s">
        <v>154</v>
      </c>
      <c r="D60" s="76" t="s">
        <v>155</v>
      </c>
      <c r="E60" s="469" t="s">
        <v>788</v>
      </c>
    </row>
    <row r="61" spans="1:5">
      <c r="A61" s="1" t="s">
        <v>0</v>
      </c>
      <c r="B61" s="110" t="s">
        <v>171</v>
      </c>
      <c r="C61" s="120" t="s">
        <v>171</v>
      </c>
      <c r="D61" s="110" t="s">
        <v>171</v>
      </c>
      <c r="E61" s="120" t="s">
        <v>171</v>
      </c>
    </row>
    <row r="62" spans="1:5">
      <c r="A62" s="87" t="s">
        <v>1</v>
      </c>
      <c r="B62" s="109">
        <v>0</v>
      </c>
      <c r="C62" s="121">
        <v>0</v>
      </c>
      <c r="D62" s="109">
        <v>0</v>
      </c>
      <c r="E62" s="121">
        <v>0</v>
      </c>
    </row>
    <row r="63" spans="1:5">
      <c r="A63" s="68" t="s">
        <v>2</v>
      </c>
      <c r="B63" s="109">
        <v>0</v>
      </c>
      <c r="C63" s="121">
        <v>0</v>
      </c>
      <c r="D63" s="109">
        <v>0</v>
      </c>
      <c r="E63" s="121">
        <v>0</v>
      </c>
    </row>
    <row r="64" spans="1:5">
      <c r="A64" s="68" t="s">
        <v>3</v>
      </c>
      <c r="B64" s="109">
        <v>0</v>
      </c>
      <c r="C64" s="121">
        <v>0</v>
      </c>
      <c r="D64" s="109">
        <v>0</v>
      </c>
      <c r="E64" s="121">
        <v>0</v>
      </c>
    </row>
    <row r="65" spans="1:10">
      <c r="A65" s="68" t="s">
        <v>4</v>
      </c>
      <c r="B65" s="109">
        <v>0</v>
      </c>
      <c r="C65" s="121">
        <v>0</v>
      </c>
      <c r="D65" s="109">
        <v>0</v>
      </c>
      <c r="E65" s="121">
        <v>0</v>
      </c>
    </row>
    <row r="66" spans="1:10">
      <c r="A66" s="68" t="s">
        <v>5</v>
      </c>
      <c r="B66" s="109">
        <v>0</v>
      </c>
      <c r="C66" s="121">
        <v>0</v>
      </c>
      <c r="D66" s="109">
        <v>0</v>
      </c>
      <c r="E66" s="121">
        <v>0</v>
      </c>
    </row>
    <row r="67" spans="1:10">
      <c r="A67" s="68" t="s">
        <v>6</v>
      </c>
      <c r="B67" s="109">
        <v>0</v>
      </c>
      <c r="C67" s="121">
        <v>0</v>
      </c>
      <c r="D67" s="109">
        <v>0</v>
      </c>
      <c r="E67" s="121">
        <v>0</v>
      </c>
    </row>
    <row r="68" spans="1:10">
      <c r="A68" s="68" t="s">
        <v>7</v>
      </c>
      <c r="B68" s="109">
        <v>0</v>
      </c>
      <c r="C68" s="121">
        <v>0</v>
      </c>
      <c r="D68" s="109">
        <v>0</v>
      </c>
      <c r="E68" s="121">
        <v>0</v>
      </c>
    </row>
    <row r="69" spans="1:10">
      <c r="A69" s="68" t="s">
        <v>9</v>
      </c>
      <c r="B69" s="109">
        <v>0</v>
      </c>
      <c r="C69" s="121">
        <v>0</v>
      </c>
      <c r="D69" s="109">
        <v>0</v>
      </c>
      <c r="E69" s="121">
        <v>0</v>
      </c>
    </row>
    <row r="70" spans="1:10">
      <c r="A70" s="68" t="s">
        <v>13</v>
      </c>
      <c r="B70" s="109" t="s">
        <v>8</v>
      </c>
      <c r="C70" s="121" t="s">
        <v>8</v>
      </c>
      <c r="D70" s="109">
        <v>0</v>
      </c>
      <c r="E70" s="121">
        <v>0</v>
      </c>
    </row>
    <row r="71" spans="1:10">
      <c r="A71" s="68" t="s">
        <v>10</v>
      </c>
      <c r="B71" s="109" t="s">
        <v>8</v>
      </c>
      <c r="C71" s="121" t="s">
        <v>8</v>
      </c>
      <c r="D71" s="109">
        <v>0</v>
      </c>
      <c r="E71" s="121">
        <v>0</v>
      </c>
    </row>
    <row r="72" spans="1:10">
      <c r="A72" s="68" t="s">
        <v>11</v>
      </c>
      <c r="B72" s="109">
        <v>0</v>
      </c>
      <c r="C72" s="121">
        <v>0</v>
      </c>
      <c r="D72" s="109">
        <v>0</v>
      </c>
      <c r="E72" s="121">
        <v>0</v>
      </c>
    </row>
    <row r="73" spans="1:10">
      <c r="A73" s="68" t="s">
        <v>12</v>
      </c>
      <c r="B73" s="109" t="s">
        <v>8</v>
      </c>
      <c r="C73" s="121" t="s">
        <v>8</v>
      </c>
      <c r="D73" s="109">
        <v>0</v>
      </c>
      <c r="E73" s="121">
        <v>0</v>
      </c>
    </row>
    <row r="75" spans="1:10">
      <c r="A75" s="111"/>
    </row>
    <row r="76" spans="1:10">
      <c r="A76" s="285" t="s">
        <v>832</v>
      </c>
      <c r="B76" s="273"/>
      <c r="C76" s="274"/>
      <c r="D76" s="274"/>
    </row>
    <row r="77" spans="1:10" ht="16" thickBot="1">
      <c r="A77" s="111"/>
      <c r="C77" s="2"/>
      <c r="D77" s="2"/>
      <c r="E77" s="2"/>
    </row>
    <row r="78" spans="1:10">
      <c r="B78" s="112"/>
      <c r="C78" s="887" t="s">
        <v>153</v>
      </c>
      <c r="D78" s="888"/>
      <c r="E78" s="892" t="s">
        <v>154</v>
      </c>
      <c r="F78" s="893"/>
      <c r="G78" s="887" t="s">
        <v>155</v>
      </c>
      <c r="H78" s="888"/>
      <c r="I78" s="887" t="s">
        <v>788</v>
      </c>
      <c r="J78" s="888"/>
    </row>
    <row r="79" spans="1:10" ht="28">
      <c r="B79" s="113"/>
      <c r="C79" s="117" t="s">
        <v>14</v>
      </c>
      <c r="D79" s="116" t="s">
        <v>15</v>
      </c>
      <c r="E79" s="117" t="s">
        <v>14</v>
      </c>
      <c r="F79" s="116" t="s">
        <v>15</v>
      </c>
      <c r="G79" s="117" t="s">
        <v>14</v>
      </c>
      <c r="H79" s="116" t="s">
        <v>15</v>
      </c>
      <c r="I79" s="117" t="s">
        <v>14</v>
      </c>
      <c r="J79" s="116" t="s">
        <v>15</v>
      </c>
    </row>
    <row r="80" spans="1:10" ht="28">
      <c r="A80" s="1" t="s">
        <v>0</v>
      </c>
      <c r="B80" s="1"/>
      <c r="C80" s="118" t="s">
        <v>172</v>
      </c>
      <c r="D80" s="116"/>
      <c r="E80" s="118" t="s">
        <v>172</v>
      </c>
      <c r="F80" s="116"/>
      <c r="G80" s="118" t="s">
        <v>172</v>
      </c>
      <c r="H80" s="116"/>
      <c r="I80" s="118" t="s">
        <v>172</v>
      </c>
      <c r="J80" s="116"/>
    </row>
    <row r="81" spans="1:10">
      <c r="A81" s="889" t="s">
        <v>1</v>
      </c>
      <c r="B81" s="79" t="s">
        <v>435</v>
      </c>
      <c r="C81" s="119">
        <v>8</v>
      </c>
      <c r="D81" s="115">
        <v>4</v>
      </c>
      <c r="E81" s="119"/>
      <c r="F81" s="115"/>
      <c r="G81" s="119">
        <v>2</v>
      </c>
      <c r="H81" s="115">
        <v>2</v>
      </c>
      <c r="I81" s="119">
        <v>10</v>
      </c>
      <c r="J81" s="115">
        <v>6</v>
      </c>
    </row>
    <row r="82" spans="1:10">
      <c r="A82" s="890"/>
      <c r="B82" s="79" t="s">
        <v>436</v>
      </c>
      <c r="C82" s="119">
        <v>10</v>
      </c>
      <c r="D82" s="115">
        <v>6</v>
      </c>
      <c r="E82" s="119">
        <v>10</v>
      </c>
      <c r="F82" s="115">
        <v>2</v>
      </c>
      <c r="G82" s="119">
        <v>3</v>
      </c>
      <c r="H82" s="115">
        <v>3</v>
      </c>
      <c r="I82" s="119">
        <v>8</v>
      </c>
      <c r="J82" s="115">
        <v>6</v>
      </c>
    </row>
    <row r="83" spans="1:10">
      <c r="A83" s="890"/>
      <c r="B83" s="79" t="s">
        <v>437</v>
      </c>
      <c r="C83" s="119">
        <v>36</v>
      </c>
      <c r="D83" s="115">
        <v>12</v>
      </c>
      <c r="E83" s="119">
        <v>51</v>
      </c>
      <c r="F83" s="115">
        <v>16</v>
      </c>
      <c r="G83" s="119">
        <v>24</v>
      </c>
      <c r="H83" s="115">
        <v>10</v>
      </c>
      <c r="I83" s="119">
        <v>25</v>
      </c>
      <c r="J83" s="115">
        <v>12</v>
      </c>
    </row>
    <row r="84" spans="1:10" ht="16" thickBot="1">
      <c r="A84" s="891"/>
      <c r="B84" s="79" t="s">
        <v>16</v>
      </c>
      <c r="C84" s="275">
        <f t="shared" ref="C84:J84" si="0">SUM(C81:C83)</f>
        <v>54</v>
      </c>
      <c r="D84" s="276">
        <f t="shared" si="0"/>
        <v>22</v>
      </c>
      <c r="E84" s="275">
        <f t="shared" si="0"/>
        <v>61</v>
      </c>
      <c r="F84" s="276">
        <f t="shared" si="0"/>
        <v>18</v>
      </c>
      <c r="G84" s="275">
        <f t="shared" si="0"/>
        <v>29</v>
      </c>
      <c r="H84" s="276">
        <f t="shared" si="0"/>
        <v>15</v>
      </c>
      <c r="I84" s="275">
        <f t="shared" si="0"/>
        <v>43</v>
      </c>
      <c r="J84" s="276">
        <f t="shared" si="0"/>
        <v>24</v>
      </c>
    </row>
    <row r="85" spans="1:10">
      <c r="A85" s="5"/>
      <c r="B85" s="1"/>
      <c r="C85" s="118"/>
      <c r="D85" s="116"/>
      <c r="E85" s="118"/>
      <c r="F85" s="116"/>
      <c r="G85" s="118"/>
      <c r="H85" s="116"/>
      <c r="I85" s="118"/>
      <c r="J85" s="116"/>
    </row>
    <row r="86" spans="1:10">
      <c r="A86" s="889" t="s">
        <v>2</v>
      </c>
      <c r="B86" s="79" t="s">
        <v>435</v>
      </c>
      <c r="C86" s="119">
        <v>9</v>
      </c>
      <c r="D86" s="115">
        <v>4</v>
      </c>
      <c r="E86" s="119">
        <v>1</v>
      </c>
      <c r="F86" s="115">
        <v>1</v>
      </c>
      <c r="G86" s="119"/>
      <c r="H86" s="115"/>
      <c r="I86" s="119">
        <v>2</v>
      </c>
      <c r="J86" s="115">
        <v>2</v>
      </c>
    </row>
    <row r="87" spans="1:10">
      <c r="A87" s="890"/>
      <c r="B87" s="79" t="s">
        <v>436</v>
      </c>
      <c r="C87" s="119">
        <v>19</v>
      </c>
      <c r="D87" s="115">
        <v>4</v>
      </c>
      <c r="E87" s="119"/>
      <c r="F87" s="115"/>
      <c r="G87" s="119">
        <v>2</v>
      </c>
      <c r="H87" s="115">
        <v>1</v>
      </c>
      <c r="I87" s="119">
        <v>4</v>
      </c>
      <c r="J87" s="115">
        <v>2</v>
      </c>
    </row>
    <row r="88" spans="1:10">
      <c r="A88" s="890"/>
      <c r="B88" s="79" t="s">
        <v>437</v>
      </c>
      <c r="C88" s="119">
        <v>19</v>
      </c>
      <c r="D88" s="115">
        <v>8</v>
      </c>
      <c r="E88" s="119">
        <v>11</v>
      </c>
      <c r="F88" s="115">
        <v>8</v>
      </c>
      <c r="G88" s="119">
        <v>5</v>
      </c>
      <c r="H88" s="115">
        <v>4</v>
      </c>
      <c r="I88" s="119">
        <v>5</v>
      </c>
      <c r="J88" s="115">
        <v>3</v>
      </c>
    </row>
    <row r="89" spans="1:10" ht="16" thickBot="1">
      <c r="A89" s="891"/>
      <c r="B89" s="79" t="s">
        <v>16</v>
      </c>
      <c r="C89" s="275">
        <f t="shared" ref="C89:H89" si="1">SUM(C86:C88)</f>
        <v>47</v>
      </c>
      <c r="D89" s="276">
        <f t="shared" si="1"/>
        <v>16</v>
      </c>
      <c r="E89" s="275">
        <f t="shared" si="1"/>
        <v>12</v>
      </c>
      <c r="F89" s="276">
        <f t="shared" si="1"/>
        <v>9</v>
      </c>
      <c r="G89" s="275">
        <f t="shared" si="1"/>
        <v>7</v>
      </c>
      <c r="H89" s="276">
        <f t="shared" si="1"/>
        <v>5</v>
      </c>
      <c r="I89" s="275">
        <f>SUM(I86:I88)</f>
        <v>11</v>
      </c>
      <c r="J89" s="276">
        <f t="shared" ref="J89" si="2">SUM(J86:J88)</f>
        <v>7</v>
      </c>
    </row>
    <row r="91" spans="1:10">
      <c r="A91" s="889" t="s">
        <v>3</v>
      </c>
      <c r="B91" s="79" t="s">
        <v>435</v>
      </c>
      <c r="C91" s="119">
        <v>3</v>
      </c>
      <c r="D91" s="115">
        <v>3</v>
      </c>
      <c r="E91" s="119"/>
      <c r="F91" s="115"/>
      <c r="G91" s="119">
        <v>4</v>
      </c>
      <c r="H91" s="115">
        <v>3</v>
      </c>
      <c r="I91" s="119">
        <v>10</v>
      </c>
      <c r="J91" s="115">
        <v>2</v>
      </c>
    </row>
    <row r="92" spans="1:10">
      <c r="A92" s="890"/>
      <c r="B92" s="79" t="s">
        <v>436</v>
      </c>
      <c r="C92" s="119"/>
      <c r="D92" s="115"/>
      <c r="E92" s="119">
        <v>5</v>
      </c>
      <c r="F92" s="115">
        <v>3</v>
      </c>
      <c r="G92" s="119">
        <v>3</v>
      </c>
      <c r="H92" s="115">
        <v>2</v>
      </c>
      <c r="I92" s="119">
        <v>5</v>
      </c>
      <c r="J92" s="115">
        <v>1</v>
      </c>
    </row>
    <row r="93" spans="1:10">
      <c r="A93" s="890"/>
      <c r="B93" s="79" t="s">
        <v>437</v>
      </c>
      <c r="C93" s="119">
        <v>6</v>
      </c>
      <c r="D93" s="115">
        <v>4</v>
      </c>
      <c r="E93" s="119">
        <v>3</v>
      </c>
      <c r="F93" s="115">
        <v>2</v>
      </c>
      <c r="G93" s="119">
        <v>6</v>
      </c>
      <c r="H93" s="115">
        <v>5</v>
      </c>
      <c r="I93" s="119">
        <v>4</v>
      </c>
      <c r="J93" s="115">
        <v>3</v>
      </c>
    </row>
    <row r="94" spans="1:10" ht="16" thickBot="1">
      <c r="A94" s="891"/>
      <c r="B94" s="79" t="s">
        <v>16</v>
      </c>
      <c r="C94" s="275">
        <f t="shared" ref="C94:H94" si="3">SUM(C91:C93)</f>
        <v>9</v>
      </c>
      <c r="D94" s="276">
        <f t="shared" si="3"/>
        <v>7</v>
      </c>
      <c r="E94" s="275">
        <f t="shared" si="3"/>
        <v>8</v>
      </c>
      <c r="F94" s="276">
        <f t="shared" si="3"/>
        <v>5</v>
      </c>
      <c r="G94" s="275">
        <f t="shared" si="3"/>
        <v>13</v>
      </c>
      <c r="H94" s="276">
        <f t="shared" si="3"/>
        <v>10</v>
      </c>
      <c r="I94" s="275">
        <f>SUM(I91:I93)</f>
        <v>19</v>
      </c>
      <c r="J94" s="276">
        <f t="shared" ref="J94" si="4">SUM(J91:J93)</f>
        <v>6</v>
      </c>
    </row>
    <row r="96" spans="1:10">
      <c r="A96" s="889" t="s">
        <v>4</v>
      </c>
      <c r="B96" s="79" t="s">
        <v>435</v>
      </c>
      <c r="C96" s="119">
        <v>3</v>
      </c>
      <c r="D96" s="115">
        <v>2</v>
      </c>
      <c r="E96" s="119">
        <v>4</v>
      </c>
      <c r="F96" s="115">
        <v>3</v>
      </c>
      <c r="G96" s="119">
        <v>16</v>
      </c>
      <c r="H96" s="115">
        <v>4</v>
      </c>
      <c r="I96" s="119">
        <v>2</v>
      </c>
      <c r="J96" s="115">
        <v>2</v>
      </c>
    </row>
    <row r="97" spans="1:10">
      <c r="A97" s="890"/>
      <c r="B97" s="79" t="s">
        <v>436</v>
      </c>
      <c r="C97" s="119">
        <v>7</v>
      </c>
      <c r="D97" s="115">
        <v>2</v>
      </c>
      <c r="E97" s="119">
        <v>15</v>
      </c>
      <c r="F97" s="115">
        <v>2</v>
      </c>
      <c r="G97" s="119">
        <v>2</v>
      </c>
      <c r="H97" s="115">
        <v>2</v>
      </c>
      <c r="I97" s="119">
        <v>16</v>
      </c>
      <c r="J97" s="115">
        <v>4</v>
      </c>
    </row>
    <row r="98" spans="1:10">
      <c r="A98" s="890"/>
      <c r="B98" s="79" t="s">
        <v>437</v>
      </c>
      <c r="C98" s="119">
        <v>3</v>
      </c>
      <c r="D98" s="115">
        <v>2</v>
      </c>
      <c r="E98" s="119">
        <v>19</v>
      </c>
      <c r="F98" s="115">
        <v>11</v>
      </c>
      <c r="G98" s="119">
        <v>8</v>
      </c>
      <c r="H98" s="115">
        <v>5</v>
      </c>
      <c r="I98" s="119">
        <v>8</v>
      </c>
      <c r="J98" s="115">
        <v>5</v>
      </c>
    </row>
    <row r="99" spans="1:10" ht="16" thickBot="1">
      <c r="A99" s="891"/>
      <c r="B99" s="79" t="s">
        <v>16</v>
      </c>
      <c r="C99" s="275">
        <f t="shared" ref="C99:H99" si="5">SUM(C96:C98)</f>
        <v>13</v>
      </c>
      <c r="D99" s="276">
        <f t="shared" si="5"/>
        <v>6</v>
      </c>
      <c r="E99" s="275">
        <f t="shared" si="5"/>
        <v>38</v>
      </c>
      <c r="F99" s="276">
        <f t="shared" si="5"/>
        <v>16</v>
      </c>
      <c r="G99" s="275">
        <f t="shared" si="5"/>
        <v>26</v>
      </c>
      <c r="H99" s="276">
        <f t="shared" si="5"/>
        <v>11</v>
      </c>
      <c r="I99" s="275">
        <f>SUM(I96:I98)</f>
        <v>26</v>
      </c>
      <c r="J99" s="276">
        <f t="shared" ref="J99" si="6">SUM(J96:J98)</f>
        <v>11</v>
      </c>
    </row>
    <row r="101" spans="1:10">
      <c r="A101" s="889" t="s">
        <v>5</v>
      </c>
      <c r="B101" s="79" t="s">
        <v>435</v>
      </c>
      <c r="C101" s="119"/>
      <c r="D101" s="115"/>
      <c r="E101" s="119"/>
      <c r="F101" s="115"/>
      <c r="G101" s="119">
        <v>2</v>
      </c>
      <c r="H101" s="115">
        <v>1</v>
      </c>
      <c r="I101" s="119">
        <v>4</v>
      </c>
      <c r="J101" s="115">
        <v>2</v>
      </c>
    </row>
    <row r="102" spans="1:10">
      <c r="A102" s="890"/>
      <c r="B102" s="79" t="s">
        <v>436</v>
      </c>
      <c r="C102" s="119">
        <v>3</v>
      </c>
      <c r="D102" s="115">
        <v>3</v>
      </c>
      <c r="E102" s="119">
        <v>5</v>
      </c>
      <c r="F102" s="115">
        <v>2</v>
      </c>
      <c r="G102" s="119">
        <v>1</v>
      </c>
      <c r="H102" s="115">
        <v>1</v>
      </c>
      <c r="I102" s="119">
        <v>3</v>
      </c>
      <c r="J102" s="115">
        <v>2</v>
      </c>
    </row>
    <row r="103" spans="1:10">
      <c r="A103" s="890"/>
      <c r="B103" s="79" t="s">
        <v>437</v>
      </c>
      <c r="C103" s="119">
        <v>5</v>
      </c>
      <c r="D103" s="115">
        <v>4</v>
      </c>
      <c r="E103" s="119">
        <v>10</v>
      </c>
      <c r="F103" s="115">
        <v>6</v>
      </c>
      <c r="G103" s="119">
        <v>18</v>
      </c>
      <c r="H103" s="115">
        <v>9</v>
      </c>
      <c r="I103" s="119">
        <v>14</v>
      </c>
      <c r="J103" s="115">
        <v>10</v>
      </c>
    </row>
    <row r="104" spans="1:10" ht="16" thickBot="1">
      <c r="A104" s="891"/>
      <c r="B104" s="79" t="s">
        <v>16</v>
      </c>
      <c r="C104" s="275">
        <f t="shared" ref="C104:H104" si="7">SUM(C101:C103)</f>
        <v>8</v>
      </c>
      <c r="D104" s="276">
        <f t="shared" si="7"/>
        <v>7</v>
      </c>
      <c r="E104" s="275">
        <f t="shared" si="7"/>
        <v>15</v>
      </c>
      <c r="F104" s="276">
        <f t="shared" si="7"/>
        <v>8</v>
      </c>
      <c r="G104" s="275">
        <f t="shared" si="7"/>
        <v>21</v>
      </c>
      <c r="H104" s="276">
        <f t="shared" si="7"/>
        <v>11</v>
      </c>
      <c r="I104" s="275">
        <f>SUM(I101:I103)</f>
        <v>21</v>
      </c>
      <c r="J104" s="276">
        <f t="shared" ref="J104" si="8">SUM(J101:J103)</f>
        <v>14</v>
      </c>
    </row>
    <row r="106" spans="1:10">
      <c r="A106" s="889" t="s">
        <v>438</v>
      </c>
      <c r="B106" s="79" t="s">
        <v>435</v>
      </c>
      <c r="C106" s="119">
        <v>1</v>
      </c>
      <c r="D106" s="115">
        <v>1</v>
      </c>
      <c r="E106" s="119"/>
      <c r="F106" s="115"/>
      <c r="G106" s="119">
        <v>5</v>
      </c>
      <c r="H106" s="115">
        <v>1</v>
      </c>
      <c r="I106" s="119">
        <v>1</v>
      </c>
      <c r="J106" s="115">
        <v>1</v>
      </c>
    </row>
    <row r="107" spans="1:10">
      <c r="A107" s="890"/>
      <c r="B107" s="79" t="s">
        <v>436</v>
      </c>
      <c r="C107" s="119">
        <v>1</v>
      </c>
      <c r="D107" s="115">
        <v>1</v>
      </c>
      <c r="E107" s="119">
        <v>5</v>
      </c>
      <c r="F107" s="115">
        <v>1</v>
      </c>
      <c r="G107" s="119">
        <v>1</v>
      </c>
      <c r="H107" s="115">
        <v>1</v>
      </c>
      <c r="I107" s="119">
        <v>1</v>
      </c>
      <c r="J107" s="115">
        <v>1</v>
      </c>
    </row>
    <row r="108" spans="1:10">
      <c r="A108" s="890"/>
      <c r="B108" s="79" t="s">
        <v>437</v>
      </c>
      <c r="C108" s="119">
        <v>9</v>
      </c>
      <c r="D108" s="115">
        <v>7</v>
      </c>
      <c r="E108" s="119">
        <v>5</v>
      </c>
      <c r="F108" s="115">
        <v>4</v>
      </c>
      <c r="G108" s="119">
        <v>5</v>
      </c>
      <c r="H108" s="115">
        <v>5</v>
      </c>
      <c r="I108" s="119">
        <v>8</v>
      </c>
      <c r="J108" s="115">
        <v>4</v>
      </c>
    </row>
    <row r="109" spans="1:10" ht="16" thickBot="1">
      <c r="A109" s="891"/>
      <c r="B109" s="79" t="s">
        <v>16</v>
      </c>
      <c r="C109" s="275">
        <f t="shared" ref="C109:H109" si="9">SUM(C106:C108)</f>
        <v>11</v>
      </c>
      <c r="D109" s="276">
        <f t="shared" si="9"/>
        <v>9</v>
      </c>
      <c r="E109" s="275">
        <f t="shared" si="9"/>
        <v>10</v>
      </c>
      <c r="F109" s="276">
        <f t="shared" si="9"/>
        <v>5</v>
      </c>
      <c r="G109" s="275">
        <f t="shared" si="9"/>
        <v>11</v>
      </c>
      <c r="H109" s="276">
        <f t="shared" si="9"/>
        <v>7</v>
      </c>
      <c r="I109" s="275">
        <f>SUM(I106:I108)</f>
        <v>10</v>
      </c>
      <c r="J109" s="276">
        <f t="shared" ref="J109" si="10">SUM(J106:J108)</f>
        <v>6</v>
      </c>
    </row>
    <row r="111" spans="1:10">
      <c r="A111" s="889" t="s">
        <v>7</v>
      </c>
      <c r="B111" s="79" t="s">
        <v>435</v>
      </c>
      <c r="C111" s="119"/>
      <c r="D111" s="115"/>
      <c r="E111" s="119"/>
      <c r="F111" s="115"/>
      <c r="G111" s="119"/>
      <c r="H111" s="115"/>
      <c r="I111" s="119">
        <v>3</v>
      </c>
      <c r="J111" s="115">
        <v>1</v>
      </c>
    </row>
    <row r="112" spans="1:10">
      <c r="A112" s="890"/>
      <c r="B112" s="79" t="s">
        <v>436</v>
      </c>
      <c r="C112" s="119"/>
      <c r="D112" s="115"/>
      <c r="E112" s="119">
        <v>5</v>
      </c>
      <c r="F112" s="115">
        <v>1</v>
      </c>
      <c r="G112" s="119">
        <v>1</v>
      </c>
      <c r="H112" s="115">
        <v>1</v>
      </c>
      <c r="I112" s="119"/>
      <c r="J112" s="115"/>
    </row>
    <row r="113" spans="1:10">
      <c r="A113" s="890"/>
      <c r="B113" s="79" t="s">
        <v>437</v>
      </c>
      <c r="C113" s="119"/>
      <c r="D113" s="115"/>
      <c r="E113" s="119">
        <v>1</v>
      </c>
      <c r="F113" s="115">
        <v>1</v>
      </c>
      <c r="G113" s="119">
        <v>6</v>
      </c>
      <c r="H113" s="115">
        <v>1</v>
      </c>
      <c r="I113" s="119">
        <v>1</v>
      </c>
      <c r="J113" s="115">
        <v>1</v>
      </c>
    </row>
    <row r="114" spans="1:10" ht="16" thickBot="1">
      <c r="A114" s="891"/>
      <c r="B114" s="79" t="s">
        <v>16</v>
      </c>
      <c r="C114" s="275">
        <f t="shared" ref="C114:H114" si="11">SUM(C111:C113)</f>
        <v>0</v>
      </c>
      <c r="D114" s="276">
        <f t="shared" si="11"/>
        <v>0</v>
      </c>
      <c r="E114" s="275">
        <f t="shared" si="11"/>
        <v>6</v>
      </c>
      <c r="F114" s="276">
        <f t="shared" si="11"/>
        <v>2</v>
      </c>
      <c r="G114" s="275">
        <f t="shared" si="11"/>
        <v>7</v>
      </c>
      <c r="H114" s="276">
        <f t="shared" si="11"/>
        <v>2</v>
      </c>
      <c r="I114" s="275">
        <f>SUM(I111:I113)</f>
        <v>4</v>
      </c>
      <c r="J114" s="276">
        <f t="shared" ref="J114" si="12">SUM(J111:J113)</f>
        <v>2</v>
      </c>
    </row>
    <row r="116" spans="1:10">
      <c r="A116" s="889" t="s">
        <v>9</v>
      </c>
      <c r="B116" s="79" t="s">
        <v>435</v>
      </c>
      <c r="C116" s="119"/>
      <c r="D116" s="115"/>
      <c r="E116" s="119"/>
      <c r="F116" s="115"/>
      <c r="G116" s="119"/>
      <c r="H116" s="115"/>
      <c r="I116" s="119"/>
      <c r="J116" s="115"/>
    </row>
    <row r="117" spans="1:10">
      <c r="A117" s="890"/>
      <c r="B117" s="79" t="s">
        <v>436</v>
      </c>
      <c r="C117" s="119"/>
      <c r="D117" s="115"/>
      <c r="E117" s="119"/>
      <c r="F117" s="115"/>
      <c r="G117" s="119"/>
      <c r="H117" s="115"/>
      <c r="I117" s="119"/>
      <c r="J117" s="115"/>
    </row>
    <row r="118" spans="1:10">
      <c r="A118" s="890"/>
      <c r="B118" s="79" t="s">
        <v>437</v>
      </c>
      <c r="C118" s="119"/>
      <c r="D118" s="115"/>
      <c r="E118" s="119"/>
      <c r="F118" s="115"/>
      <c r="G118" s="119">
        <v>1</v>
      </c>
      <c r="H118" s="115">
        <v>1</v>
      </c>
      <c r="I118" s="119">
        <v>2</v>
      </c>
      <c r="J118" s="115">
        <v>2</v>
      </c>
    </row>
    <row r="119" spans="1:10" ht="16" thickBot="1">
      <c r="A119" s="891"/>
      <c r="B119" s="79" t="s">
        <v>16</v>
      </c>
      <c r="C119" s="275">
        <f t="shared" ref="C119:H119" si="13">SUM(C116:C118)</f>
        <v>0</v>
      </c>
      <c r="D119" s="276">
        <f t="shared" si="13"/>
        <v>0</v>
      </c>
      <c r="E119" s="275">
        <f t="shared" si="13"/>
        <v>0</v>
      </c>
      <c r="F119" s="276">
        <f t="shared" si="13"/>
        <v>0</v>
      </c>
      <c r="G119" s="275">
        <f t="shared" si="13"/>
        <v>1</v>
      </c>
      <c r="H119" s="276">
        <f t="shared" si="13"/>
        <v>1</v>
      </c>
      <c r="I119" s="275">
        <f>SUM(I116:I118)</f>
        <v>2</v>
      </c>
      <c r="J119" s="276">
        <f t="shared" ref="J119" si="14">SUM(J116:J118)</f>
        <v>2</v>
      </c>
    </row>
    <row r="120" spans="1:10">
      <c r="B120"/>
    </row>
    <row r="121" spans="1:10">
      <c r="A121" s="889" t="s">
        <v>13</v>
      </c>
      <c r="B121" s="79" t="s">
        <v>435</v>
      </c>
      <c r="C121" s="119"/>
      <c r="D121" s="115"/>
      <c r="E121" s="119"/>
      <c r="F121" s="115"/>
      <c r="G121" s="119"/>
      <c r="H121" s="115"/>
      <c r="I121" s="119"/>
      <c r="J121" s="115"/>
    </row>
    <row r="122" spans="1:10">
      <c r="A122" s="890"/>
      <c r="B122" s="79" t="s">
        <v>436</v>
      </c>
      <c r="C122" s="119"/>
      <c r="D122" s="115"/>
      <c r="E122" s="119"/>
      <c r="F122" s="115"/>
      <c r="G122" s="119"/>
      <c r="H122" s="115"/>
      <c r="I122" s="119">
        <v>5</v>
      </c>
      <c r="J122" s="115">
        <v>2</v>
      </c>
    </row>
    <row r="123" spans="1:10">
      <c r="A123" s="890"/>
      <c r="B123" s="79" t="s">
        <v>437</v>
      </c>
      <c r="C123" s="119"/>
      <c r="D123" s="115"/>
      <c r="E123" s="119"/>
      <c r="F123" s="115"/>
      <c r="G123" s="119"/>
      <c r="H123" s="115"/>
      <c r="I123" s="119"/>
      <c r="J123" s="115"/>
    </row>
    <row r="124" spans="1:10" ht="16" thickBot="1">
      <c r="A124" s="891"/>
      <c r="B124" s="79" t="s">
        <v>16</v>
      </c>
      <c r="C124" s="275">
        <f t="shared" ref="C124:H124" si="15">SUM(C121:C123)</f>
        <v>0</v>
      </c>
      <c r="D124" s="276">
        <f t="shared" si="15"/>
        <v>0</v>
      </c>
      <c r="E124" s="275">
        <f t="shared" si="15"/>
        <v>0</v>
      </c>
      <c r="F124" s="276">
        <f t="shared" si="15"/>
        <v>0</v>
      </c>
      <c r="G124" s="275">
        <f t="shared" si="15"/>
        <v>0</v>
      </c>
      <c r="H124" s="276">
        <f t="shared" si="15"/>
        <v>0</v>
      </c>
      <c r="I124" s="275">
        <f>SUM(I121:I123)</f>
        <v>5</v>
      </c>
      <c r="J124" s="276">
        <f t="shared" ref="J124" si="16">SUM(J121:J123)</f>
        <v>2</v>
      </c>
    </row>
  </sheetData>
  <sheetProtection password="D4A9" sheet="1" objects="1" scenarios="1"/>
  <mergeCells count="13">
    <mergeCell ref="I78:J78"/>
    <mergeCell ref="A121:A124"/>
    <mergeCell ref="C78:D78"/>
    <mergeCell ref="E78:F78"/>
    <mergeCell ref="G78:H78"/>
    <mergeCell ref="A111:A114"/>
    <mergeCell ref="A116:A119"/>
    <mergeCell ref="A81:A84"/>
    <mergeCell ref="A86:A89"/>
    <mergeCell ref="A91:A94"/>
    <mergeCell ref="A96:A99"/>
    <mergeCell ref="A101:A104"/>
    <mergeCell ref="A106:A109"/>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baseColWidth="10" defaultRowHeight="15" x14ac:dyDescent="0"/>
  <sheetData>
    <row r="1" spans="1:2">
      <c r="A1" s="235" t="s">
        <v>411</v>
      </c>
    </row>
    <row r="4" spans="1:2">
      <c r="B4" s="328" t="s">
        <v>669</v>
      </c>
    </row>
  </sheetData>
  <sheetProtection password="D4A9" sheet="1" objects="1" scenarios="1"/>
  <hyperlinks>
    <hyperlink ref="A1" location="INICIO!A1" display="Volver al indice"/>
  </hyperlinks>
  <pageMargins left="0.75" right="0.75" top="1" bottom="1" header="0.5" footer="0.5"/>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50" zoomScaleNormal="150" zoomScalePageLayoutView="150" workbookViewId="0"/>
  </sheetViews>
  <sheetFormatPr baseColWidth="10" defaultRowHeight="15" x14ac:dyDescent="0"/>
  <cols>
    <col min="1" max="1" width="17.33203125" bestFit="1" customWidth="1"/>
    <col min="2" max="2" width="14" bestFit="1" customWidth="1"/>
    <col min="3" max="3" width="14.1640625" bestFit="1" customWidth="1"/>
    <col min="4" max="4" width="15.6640625" customWidth="1"/>
  </cols>
  <sheetData>
    <row r="1" spans="1:4">
      <c r="A1" s="235" t="s">
        <v>411</v>
      </c>
    </row>
    <row r="3" spans="1:4">
      <c r="A3" s="3" t="s">
        <v>802</v>
      </c>
    </row>
    <row r="5" spans="1:4">
      <c r="A5" t="s">
        <v>803</v>
      </c>
    </row>
    <row r="6" spans="1:4">
      <c r="A6" t="s">
        <v>804</v>
      </c>
    </row>
    <row r="7" spans="1:4">
      <c r="A7" t="s">
        <v>173</v>
      </c>
    </row>
    <row r="9" spans="1:4">
      <c r="B9" s="78" t="s">
        <v>23</v>
      </c>
      <c r="C9" s="233" t="s">
        <v>417</v>
      </c>
      <c r="D9" s="6" t="s">
        <v>789</v>
      </c>
    </row>
    <row r="10" spans="1:4">
      <c r="A10" s="122" t="s">
        <v>25</v>
      </c>
      <c r="B10" s="73">
        <v>94</v>
      </c>
      <c r="C10" s="70" t="s">
        <v>167</v>
      </c>
      <c r="D10" s="8"/>
    </row>
    <row r="11" spans="1:4">
      <c r="A11" s="122" t="s">
        <v>26</v>
      </c>
      <c r="B11" s="73">
        <v>100</v>
      </c>
      <c r="C11" s="70" t="s">
        <v>167</v>
      </c>
      <c r="D11" s="8"/>
    </row>
    <row r="12" spans="1:4">
      <c r="A12" s="122" t="s">
        <v>24</v>
      </c>
      <c r="B12" s="73">
        <v>21</v>
      </c>
      <c r="C12" s="70" t="s">
        <v>167</v>
      </c>
      <c r="D12" s="125"/>
    </row>
    <row r="13" spans="1:4" ht="60">
      <c r="B13" s="8"/>
      <c r="C13" s="239" t="s">
        <v>418</v>
      </c>
      <c r="D13" s="472" t="s">
        <v>790</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150" zoomScaleNormal="150" zoomScalePageLayoutView="150" workbookViewId="0"/>
  </sheetViews>
  <sheetFormatPr baseColWidth="10" defaultRowHeight="15" x14ac:dyDescent="0"/>
  <cols>
    <col min="1" max="1" width="44.33203125" bestFit="1" customWidth="1"/>
    <col min="2" max="2" width="15.1640625" customWidth="1"/>
    <col min="3" max="3" width="7.1640625" customWidth="1"/>
    <col min="4" max="4" width="15.83203125" customWidth="1"/>
    <col min="5" max="5" width="10.83203125" customWidth="1"/>
    <col min="6" max="6" width="15.83203125" customWidth="1"/>
    <col min="7" max="8" width="10.83203125" customWidth="1"/>
  </cols>
  <sheetData>
    <row r="1" spans="1:1">
      <c r="A1" s="235" t="s">
        <v>411</v>
      </c>
    </row>
    <row r="3" spans="1:1">
      <c r="A3" s="3" t="s">
        <v>27</v>
      </c>
    </row>
    <row r="4" spans="1:1">
      <c r="A4" s="60" t="s">
        <v>896</v>
      </c>
    </row>
    <row r="5" spans="1:1">
      <c r="A5" t="s">
        <v>886</v>
      </c>
    </row>
    <row r="6" spans="1:1">
      <c r="A6" t="s">
        <v>887</v>
      </c>
    </row>
    <row r="7" spans="1:1">
      <c r="A7" t="s">
        <v>888</v>
      </c>
    </row>
    <row r="8" spans="1:1">
      <c r="A8" t="s">
        <v>889</v>
      </c>
    </row>
    <row r="9" spans="1:1">
      <c r="A9" s="5" t="s">
        <v>890</v>
      </c>
    </row>
    <row r="10" spans="1:1">
      <c r="A10" s="5" t="s">
        <v>891</v>
      </c>
    </row>
    <row r="11" spans="1:1">
      <c r="A11" s="5" t="s">
        <v>892</v>
      </c>
    </row>
    <row r="12" spans="1:1">
      <c r="A12" s="5" t="s">
        <v>893</v>
      </c>
    </row>
    <row r="13" spans="1:1">
      <c r="A13" s="5" t="s">
        <v>894</v>
      </c>
    </row>
    <row r="14" spans="1:1">
      <c r="A14" s="5" t="s">
        <v>895</v>
      </c>
    </row>
    <row r="15" spans="1:1">
      <c r="A15" s="3"/>
    </row>
    <row r="16" spans="1:1">
      <c r="A16" s="60" t="s">
        <v>815</v>
      </c>
    </row>
    <row r="17" spans="1:10">
      <c r="A17" t="s">
        <v>806</v>
      </c>
    </row>
    <row r="18" spans="1:10">
      <c r="A18" t="s">
        <v>812</v>
      </c>
    </row>
    <row r="19" spans="1:10">
      <c r="A19" t="s">
        <v>813</v>
      </c>
    </row>
    <row r="20" spans="1:10">
      <c r="A20" t="s">
        <v>814</v>
      </c>
    </row>
    <row r="22" spans="1:10">
      <c r="B22" s="60" t="s">
        <v>816</v>
      </c>
      <c r="I22" s="60" t="s">
        <v>811</v>
      </c>
    </row>
    <row r="24" spans="1:10">
      <c r="B24" s="897" t="s">
        <v>28</v>
      </c>
      <c r="C24" s="898"/>
      <c r="D24" s="894" t="s">
        <v>23</v>
      </c>
      <c r="E24" s="895"/>
      <c r="F24" s="894" t="s">
        <v>66</v>
      </c>
      <c r="G24" s="895"/>
      <c r="I24" s="894" t="s">
        <v>179</v>
      </c>
      <c r="J24" s="895"/>
    </row>
    <row r="25" spans="1:10">
      <c r="B25" s="78" t="s">
        <v>174</v>
      </c>
      <c r="C25" s="185" t="s">
        <v>33</v>
      </c>
      <c r="D25" s="11" t="s">
        <v>174</v>
      </c>
      <c r="E25" s="185" t="s">
        <v>33</v>
      </c>
      <c r="F25" s="236" t="s">
        <v>174</v>
      </c>
      <c r="G25" s="185" t="s">
        <v>33</v>
      </c>
      <c r="I25" s="894" t="s">
        <v>805</v>
      </c>
      <c r="J25" s="895"/>
    </row>
    <row r="26" spans="1:10">
      <c r="A26" s="8" t="s">
        <v>42</v>
      </c>
      <c r="B26" s="78">
        <v>29</v>
      </c>
      <c r="C26" s="185">
        <v>232</v>
      </c>
      <c r="D26" s="11">
        <v>25</v>
      </c>
      <c r="E26" s="185">
        <v>200</v>
      </c>
      <c r="F26" s="236">
        <v>19</v>
      </c>
      <c r="G26" s="185">
        <v>188</v>
      </c>
      <c r="I26" s="8"/>
      <c r="J26" s="8"/>
    </row>
    <row r="27" spans="1:10">
      <c r="A27" s="8"/>
      <c r="B27" s="8"/>
      <c r="C27" s="8"/>
      <c r="D27" s="8"/>
      <c r="E27" s="8"/>
      <c r="F27" s="8"/>
      <c r="G27" s="8"/>
      <c r="I27" s="8"/>
      <c r="J27" s="8"/>
    </row>
    <row r="28" spans="1:10">
      <c r="A28" s="8"/>
      <c r="B28" s="78" t="s">
        <v>287</v>
      </c>
      <c r="C28" s="185" t="s">
        <v>287</v>
      </c>
      <c r="D28" s="11" t="s">
        <v>287</v>
      </c>
      <c r="E28" s="185" t="s">
        <v>287</v>
      </c>
      <c r="F28" s="236" t="s">
        <v>287</v>
      </c>
      <c r="G28" s="185" t="s">
        <v>287</v>
      </c>
      <c r="I28" s="8"/>
      <c r="J28" s="8"/>
    </row>
    <row r="29" spans="1:10">
      <c r="A29" s="8" t="s">
        <v>29</v>
      </c>
      <c r="B29" s="75">
        <v>0</v>
      </c>
      <c r="C29" s="195">
        <v>4.0999999999999996</v>
      </c>
      <c r="D29" s="93">
        <v>4</v>
      </c>
      <c r="E29" s="195">
        <v>3.5</v>
      </c>
      <c r="F29" s="93">
        <v>0</v>
      </c>
      <c r="G29" s="195">
        <v>4.79</v>
      </c>
      <c r="I29" s="8"/>
      <c r="J29" s="8"/>
    </row>
    <row r="30" spans="1:10">
      <c r="A30" s="8" t="s">
        <v>30</v>
      </c>
      <c r="B30" s="75">
        <v>20.7</v>
      </c>
      <c r="C30" s="195">
        <v>18</v>
      </c>
      <c r="D30" s="93">
        <v>12</v>
      </c>
      <c r="E30" s="195">
        <v>11</v>
      </c>
      <c r="F30" s="93">
        <v>0</v>
      </c>
      <c r="G30" s="195">
        <v>10.11</v>
      </c>
      <c r="I30" s="8"/>
      <c r="J30" s="8"/>
    </row>
    <row r="31" spans="1:10">
      <c r="A31" s="8" t="s">
        <v>31</v>
      </c>
      <c r="B31" s="75">
        <v>31</v>
      </c>
      <c r="C31" s="195">
        <v>36.5</v>
      </c>
      <c r="D31" s="93">
        <v>20</v>
      </c>
      <c r="E31" s="195">
        <v>32</v>
      </c>
      <c r="F31" s="93">
        <v>10.53</v>
      </c>
      <c r="G31" s="195">
        <v>19.68</v>
      </c>
      <c r="I31" s="8"/>
      <c r="J31" s="8"/>
    </row>
    <row r="32" spans="1:10">
      <c r="A32" s="8" t="s">
        <v>32</v>
      </c>
      <c r="B32" s="75">
        <v>48.3</v>
      </c>
      <c r="C32" s="195">
        <v>41.4</v>
      </c>
      <c r="D32" s="93">
        <v>64</v>
      </c>
      <c r="E32" s="195">
        <v>52.5</v>
      </c>
      <c r="F32" s="93">
        <v>89.47</v>
      </c>
      <c r="G32" s="195">
        <v>64.36</v>
      </c>
      <c r="I32" s="8"/>
      <c r="J32" s="8"/>
    </row>
    <row r="33" spans="1:10">
      <c r="A33" s="8"/>
      <c r="B33" s="196" t="s">
        <v>287</v>
      </c>
      <c r="C33" s="197" t="s">
        <v>287</v>
      </c>
      <c r="D33" s="198" t="s">
        <v>287</v>
      </c>
      <c r="E33" s="197" t="s">
        <v>287</v>
      </c>
      <c r="F33" s="198" t="s">
        <v>287</v>
      </c>
      <c r="G33" s="197" t="s">
        <v>287</v>
      </c>
      <c r="I33" s="8"/>
      <c r="J33" s="8"/>
    </row>
    <row r="34" spans="1:10">
      <c r="A34" s="184" t="s">
        <v>43</v>
      </c>
      <c r="B34" s="75">
        <f t="shared" ref="B34:G34" si="0">SUM(B30:B32)</f>
        <v>100</v>
      </c>
      <c r="C34" s="195">
        <f t="shared" si="0"/>
        <v>95.9</v>
      </c>
      <c r="D34" s="93">
        <f t="shared" si="0"/>
        <v>96</v>
      </c>
      <c r="E34" s="195">
        <f t="shared" si="0"/>
        <v>95.5</v>
      </c>
      <c r="F34" s="93">
        <f t="shared" si="0"/>
        <v>100</v>
      </c>
      <c r="G34" s="195">
        <f t="shared" si="0"/>
        <v>94.15</v>
      </c>
      <c r="I34" s="8"/>
      <c r="J34" s="8"/>
    </row>
    <row r="35" spans="1:10">
      <c r="A35" s="184" t="s">
        <v>44</v>
      </c>
      <c r="B35" s="102" t="s">
        <v>40</v>
      </c>
      <c r="C35" s="187" t="s">
        <v>40</v>
      </c>
      <c r="D35" s="103" t="s">
        <v>40</v>
      </c>
      <c r="E35" s="187" t="s">
        <v>40</v>
      </c>
      <c r="F35" s="103" t="s">
        <v>40</v>
      </c>
      <c r="G35" s="187" t="s">
        <v>40</v>
      </c>
      <c r="I35" s="8"/>
      <c r="J35" s="8"/>
    </row>
    <row r="36" spans="1:10">
      <c r="A36" s="184" t="s">
        <v>45</v>
      </c>
      <c r="B36" s="75">
        <f t="shared" ref="B36:G36" si="1">SUM(B29)</f>
        <v>0</v>
      </c>
      <c r="C36" s="195">
        <f t="shared" si="1"/>
        <v>4.0999999999999996</v>
      </c>
      <c r="D36" s="93">
        <f t="shared" si="1"/>
        <v>4</v>
      </c>
      <c r="E36" s="195">
        <f t="shared" si="1"/>
        <v>3.5</v>
      </c>
      <c r="F36" s="93">
        <f t="shared" si="1"/>
        <v>0</v>
      </c>
      <c r="G36" s="195">
        <f t="shared" si="1"/>
        <v>4.79</v>
      </c>
      <c r="I36" s="8"/>
      <c r="J36" s="8"/>
    </row>
    <row r="37" spans="1:10" ht="23" customHeight="1">
      <c r="A37" s="7" t="s">
        <v>41</v>
      </c>
      <c r="B37" s="188"/>
      <c r="C37" s="188"/>
      <c r="D37" s="189"/>
      <c r="E37" s="188"/>
      <c r="F37" s="189"/>
      <c r="G37" s="251" t="s">
        <v>428</v>
      </c>
      <c r="I37" s="8"/>
      <c r="J37" s="8"/>
    </row>
    <row r="38" spans="1:10">
      <c r="A38" s="7"/>
      <c r="B38" s="190"/>
      <c r="C38" s="190"/>
      <c r="D38" s="190"/>
      <c r="E38" s="190"/>
      <c r="F38" s="190"/>
      <c r="G38" s="190"/>
    </row>
    <row r="39" spans="1:10">
      <c r="A39" s="7"/>
      <c r="B39" s="899" t="s">
        <v>28</v>
      </c>
      <c r="C39" s="899"/>
      <c r="D39" s="896" t="s">
        <v>23</v>
      </c>
      <c r="E39" s="896"/>
      <c r="F39" s="896" t="s">
        <v>23</v>
      </c>
      <c r="G39" s="896"/>
      <c r="I39" s="894" t="s">
        <v>179</v>
      </c>
      <c r="J39" s="895"/>
    </row>
    <row r="40" spans="1:10">
      <c r="B40" s="899" t="s">
        <v>174</v>
      </c>
      <c r="C40" s="899"/>
      <c r="D40" s="896" t="s">
        <v>174</v>
      </c>
      <c r="E40" s="896"/>
      <c r="F40" s="896" t="s">
        <v>174</v>
      </c>
      <c r="G40" s="896"/>
      <c r="I40" s="894" t="s">
        <v>805</v>
      </c>
      <c r="J40" s="895"/>
    </row>
    <row r="41" spans="1:10">
      <c r="A41" t="s">
        <v>46</v>
      </c>
      <c r="B41" s="899">
        <v>239</v>
      </c>
      <c r="C41" s="899"/>
      <c r="D41" s="896">
        <v>239</v>
      </c>
      <c r="E41" s="896"/>
      <c r="F41" s="896">
        <v>239</v>
      </c>
      <c r="G41" s="896"/>
      <c r="I41" s="8"/>
      <c r="J41" s="8"/>
    </row>
    <row r="42" spans="1:10">
      <c r="B42" s="191" t="s">
        <v>286</v>
      </c>
      <c r="C42" s="192" t="s">
        <v>287</v>
      </c>
      <c r="D42" s="193" t="s">
        <v>286</v>
      </c>
      <c r="E42" s="76" t="s">
        <v>287</v>
      </c>
      <c r="F42" s="193" t="s">
        <v>286</v>
      </c>
      <c r="G42" s="238" t="s">
        <v>287</v>
      </c>
      <c r="I42" s="8"/>
      <c r="J42" s="8"/>
    </row>
    <row r="43" spans="1:10">
      <c r="A43" s="184" t="s">
        <v>34</v>
      </c>
      <c r="B43" s="102">
        <v>6</v>
      </c>
      <c r="C43" s="186">
        <f t="shared" ref="C43:C48" si="2">SUM(B43*100/239)</f>
        <v>2.510460251046025</v>
      </c>
      <c r="D43" s="103">
        <v>7</v>
      </c>
      <c r="E43" s="93">
        <f t="shared" ref="E43:E48" si="3">SUM(D43*100/239)</f>
        <v>2.9288702928870292</v>
      </c>
      <c r="F43" s="103">
        <v>0</v>
      </c>
      <c r="G43" s="93">
        <f t="shared" ref="G43:G48" si="4">SUM(F43*100/239)</f>
        <v>0</v>
      </c>
      <c r="I43" s="8"/>
      <c r="J43" s="8"/>
    </row>
    <row r="44" spans="1:10">
      <c r="A44" s="184" t="s">
        <v>35</v>
      </c>
      <c r="B44" s="102">
        <v>35</v>
      </c>
      <c r="C44" s="186">
        <f t="shared" si="2"/>
        <v>14.644351464435147</v>
      </c>
      <c r="D44" s="103">
        <v>18</v>
      </c>
      <c r="E44" s="93">
        <f t="shared" si="3"/>
        <v>7.531380753138075</v>
      </c>
      <c r="F44" s="103">
        <v>1</v>
      </c>
      <c r="G44" s="93">
        <f t="shared" si="4"/>
        <v>0.41841004184100417</v>
      </c>
      <c r="I44" s="8"/>
      <c r="J44" s="8"/>
    </row>
    <row r="45" spans="1:10">
      <c r="A45" s="184" t="s">
        <v>36</v>
      </c>
      <c r="B45" s="102">
        <v>0</v>
      </c>
      <c r="C45" s="194">
        <f t="shared" si="2"/>
        <v>0</v>
      </c>
      <c r="D45" s="103">
        <v>4</v>
      </c>
      <c r="E45" s="93">
        <f t="shared" si="3"/>
        <v>1.6736401673640167</v>
      </c>
      <c r="F45" s="103">
        <v>1</v>
      </c>
      <c r="G45" s="93">
        <f t="shared" si="4"/>
        <v>0.41841004184100417</v>
      </c>
      <c r="I45" s="8"/>
      <c r="J45" s="8"/>
    </row>
    <row r="46" spans="1:10">
      <c r="A46" s="184" t="s">
        <v>37</v>
      </c>
      <c r="B46" s="102">
        <v>0</v>
      </c>
      <c r="C46" s="194">
        <f t="shared" si="2"/>
        <v>0</v>
      </c>
      <c r="D46" s="103">
        <v>0</v>
      </c>
      <c r="E46" s="93">
        <f t="shared" si="3"/>
        <v>0</v>
      </c>
      <c r="F46" s="103">
        <v>0</v>
      </c>
      <c r="G46" s="93">
        <f t="shared" si="4"/>
        <v>0</v>
      </c>
      <c r="I46" s="8"/>
      <c r="J46" s="8"/>
    </row>
    <row r="47" spans="1:10">
      <c r="A47" s="184" t="s">
        <v>38</v>
      </c>
      <c r="B47" s="102">
        <v>0</v>
      </c>
      <c r="C47" s="194">
        <f t="shared" si="2"/>
        <v>0</v>
      </c>
      <c r="D47" s="103">
        <v>1</v>
      </c>
      <c r="E47" s="93">
        <f t="shared" si="3"/>
        <v>0.41841004184100417</v>
      </c>
      <c r="F47" s="103">
        <v>0</v>
      </c>
      <c r="G47" s="93">
        <f t="shared" si="4"/>
        <v>0</v>
      </c>
      <c r="I47" s="8"/>
      <c r="J47" s="8"/>
    </row>
    <row r="48" spans="1:10">
      <c r="A48" s="184" t="s">
        <v>39</v>
      </c>
      <c r="B48" s="102">
        <v>0</v>
      </c>
      <c r="C48" s="194">
        <f t="shared" si="2"/>
        <v>0</v>
      </c>
      <c r="D48" s="103">
        <v>0</v>
      </c>
      <c r="E48" s="93">
        <f t="shared" si="3"/>
        <v>0</v>
      </c>
      <c r="F48" s="103">
        <v>0</v>
      </c>
      <c r="G48" s="93">
        <f t="shared" si="4"/>
        <v>0</v>
      </c>
      <c r="I48" s="8"/>
      <c r="J48" s="8"/>
    </row>
    <row r="49" spans="1:1">
      <c r="A49" s="9" t="s">
        <v>47</v>
      </c>
    </row>
  </sheetData>
  <sheetProtection password="D4A9" sheet="1" objects="1" scenarios="1"/>
  <mergeCells count="16">
    <mergeCell ref="F41:G41"/>
    <mergeCell ref="B24:C24"/>
    <mergeCell ref="D24:E24"/>
    <mergeCell ref="B39:C39"/>
    <mergeCell ref="B40:C40"/>
    <mergeCell ref="B41:C41"/>
    <mergeCell ref="D39:E39"/>
    <mergeCell ref="D40:E40"/>
    <mergeCell ref="D41:E41"/>
    <mergeCell ref="I24:J24"/>
    <mergeCell ref="I25:J25"/>
    <mergeCell ref="I39:J39"/>
    <mergeCell ref="I40:J40"/>
    <mergeCell ref="F24:G24"/>
    <mergeCell ref="F39:G39"/>
    <mergeCell ref="F40:G40"/>
  </mergeCells>
  <hyperlinks>
    <hyperlink ref="A1" location="INICIO!A1" display="Volver al indice"/>
  </hyperlinks>
  <pageMargins left="0.75" right="0.75" top="1" bottom="1" header="0.5" footer="0.5"/>
  <pageSetup paperSize="9" orientation="portrait" horizontalDpi="4294967292" verticalDpi="4294967292"/>
  <ignoredErrors>
    <ignoredError sqref="B34:C34 D34:D36 E34" formulaRange="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150" zoomScaleNormal="150" zoomScalePageLayoutView="150" workbookViewId="0"/>
  </sheetViews>
  <sheetFormatPr baseColWidth="10" defaultRowHeight="15" x14ac:dyDescent="0"/>
  <cols>
    <col min="1" max="1" width="17.33203125" bestFit="1" customWidth="1"/>
    <col min="2" max="3" width="14.1640625" bestFit="1" customWidth="1"/>
    <col min="4" max="4" width="19.1640625" customWidth="1"/>
  </cols>
  <sheetData>
    <row r="1" spans="1:4">
      <c r="A1" s="235" t="s">
        <v>411</v>
      </c>
    </row>
    <row r="3" spans="1:4">
      <c r="A3" s="3" t="s">
        <v>288</v>
      </c>
    </row>
    <row r="4" spans="1:4">
      <c r="A4" t="s">
        <v>289</v>
      </c>
    </row>
    <row r="5" spans="1:4">
      <c r="A5" t="s">
        <v>290</v>
      </c>
    </row>
    <row r="6" spans="1:4">
      <c r="A6" t="s">
        <v>291</v>
      </c>
    </row>
    <row r="7" spans="1:4">
      <c r="A7" t="s">
        <v>292</v>
      </c>
    </row>
    <row r="8" spans="1:4">
      <c r="A8" t="s">
        <v>293</v>
      </c>
    </row>
    <row r="9" spans="1:4">
      <c r="A9" t="s">
        <v>294</v>
      </c>
    </row>
    <row r="12" spans="1:4">
      <c r="B12" s="199" t="s">
        <v>23</v>
      </c>
      <c r="C12" s="518" t="s">
        <v>66</v>
      </c>
      <c r="D12" s="199" t="s">
        <v>179</v>
      </c>
    </row>
    <row r="13" spans="1:4">
      <c r="A13" s="124" t="s">
        <v>296</v>
      </c>
      <c r="B13" s="73" t="s">
        <v>180</v>
      </c>
      <c r="C13" s="70" t="s">
        <v>180</v>
      </c>
      <c r="D13" s="73" t="s">
        <v>180</v>
      </c>
    </row>
    <row r="14" spans="1:4">
      <c r="A14" s="124" t="s">
        <v>297</v>
      </c>
      <c r="B14" s="73" t="s">
        <v>180</v>
      </c>
      <c r="C14" s="70" t="s">
        <v>180</v>
      </c>
      <c r="D14" s="73" t="s">
        <v>180</v>
      </c>
    </row>
    <row r="15" spans="1:4">
      <c r="A15" s="124" t="s">
        <v>298</v>
      </c>
      <c r="B15" s="73" t="s">
        <v>180</v>
      </c>
      <c r="C15" s="70" t="s">
        <v>180</v>
      </c>
      <c r="D15" s="73" t="s">
        <v>180</v>
      </c>
    </row>
    <row r="16" spans="1:4">
      <c r="A16" s="200" t="s">
        <v>295</v>
      </c>
      <c r="B16" s="73" t="s">
        <v>180</v>
      </c>
      <c r="C16" s="70" t="s">
        <v>180</v>
      </c>
      <c r="D16" s="73" t="s">
        <v>180</v>
      </c>
    </row>
    <row r="17" spans="1:4">
      <c r="A17" s="124" t="s">
        <v>299</v>
      </c>
      <c r="B17" s="73" t="s">
        <v>245</v>
      </c>
      <c r="C17" s="70" t="s">
        <v>180</v>
      </c>
      <c r="D17" s="73" t="s">
        <v>180</v>
      </c>
    </row>
    <row r="18" spans="1:4">
      <c r="A18" s="124" t="s">
        <v>300</v>
      </c>
      <c r="B18" s="73">
        <v>72</v>
      </c>
      <c r="C18" s="70">
        <v>80</v>
      </c>
      <c r="D18" s="73">
        <v>75</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150" zoomScaleNormal="150" zoomScalePageLayoutView="150" workbookViewId="0">
      <selection activeCell="A33" sqref="A33"/>
    </sheetView>
  </sheetViews>
  <sheetFormatPr baseColWidth="10" defaultRowHeight="15" x14ac:dyDescent="0"/>
  <cols>
    <col min="1" max="1" width="57.6640625" bestFit="1" customWidth="1"/>
    <col min="2" max="2" width="13.33203125" customWidth="1"/>
    <col min="3" max="3" width="18" customWidth="1"/>
    <col min="4" max="4" width="13.33203125" bestFit="1" customWidth="1"/>
    <col min="5" max="5" width="17" customWidth="1"/>
    <col min="6" max="6" width="13.33203125" customWidth="1"/>
    <col min="7" max="7" width="18" customWidth="1"/>
  </cols>
  <sheetData>
    <row r="1" spans="1:7">
      <c r="A1" s="235" t="s">
        <v>411</v>
      </c>
    </row>
    <row r="3" spans="1:7">
      <c r="A3" s="3" t="s">
        <v>301</v>
      </c>
    </row>
    <row r="4" spans="1:7">
      <c r="A4" t="s">
        <v>302</v>
      </c>
    </row>
    <row r="5" spans="1:7">
      <c r="A5" t="s">
        <v>304</v>
      </c>
    </row>
    <row r="9" spans="1:7">
      <c r="A9" s="82"/>
      <c r="B9" s="900" t="s">
        <v>154</v>
      </c>
      <c r="C9" s="901"/>
      <c r="D9" s="896" t="s">
        <v>155</v>
      </c>
      <c r="E9" s="896"/>
      <c r="F9" s="900" t="s">
        <v>788</v>
      </c>
      <c r="G9" s="901"/>
    </row>
    <row r="10" spans="1:7">
      <c r="A10" s="201" t="s">
        <v>305</v>
      </c>
      <c r="B10" s="900" t="s">
        <v>180</v>
      </c>
      <c r="C10" s="901"/>
      <c r="D10" s="896" t="s">
        <v>180</v>
      </c>
      <c r="E10" s="896"/>
      <c r="F10" s="900" t="s">
        <v>180</v>
      </c>
      <c r="G10" s="901"/>
    </row>
    <row r="11" spans="1:7">
      <c r="A11" s="82"/>
      <c r="B11" s="82"/>
      <c r="C11" s="82"/>
      <c r="D11" s="82"/>
      <c r="E11" s="82"/>
      <c r="F11" s="82"/>
      <c r="G11" s="82"/>
    </row>
    <row r="12" spans="1:7">
      <c r="A12" s="1" t="s">
        <v>0</v>
      </c>
      <c r="B12" s="120" t="s">
        <v>303</v>
      </c>
      <c r="C12" s="120" t="s">
        <v>307</v>
      </c>
      <c r="D12" s="110" t="s">
        <v>303</v>
      </c>
      <c r="E12" s="110" t="s">
        <v>307</v>
      </c>
      <c r="F12" s="120" t="s">
        <v>303</v>
      </c>
      <c r="G12" s="120" t="s">
        <v>307</v>
      </c>
    </row>
    <row r="13" spans="1:7">
      <c r="A13" s="68" t="s">
        <v>1</v>
      </c>
      <c r="B13" s="232" t="s">
        <v>180</v>
      </c>
      <c r="C13" s="232" t="s">
        <v>167</v>
      </c>
      <c r="D13" s="286" t="s">
        <v>180</v>
      </c>
      <c r="E13" s="291"/>
      <c r="F13" s="232" t="s">
        <v>180</v>
      </c>
      <c r="G13" s="232" t="s">
        <v>167</v>
      </c>
    </row>
    <row r="14" spans="1:7">
      <c r="A14" s="68" t="s">
        <v>13</v>
      </c>
      <c r="B14" s="287" t="s">
        <v>306</v>
      </c>
      <c r="C14" s="288" t="s">
        <v>442</v>
      </c>
      <c r="D14" s="286" t="s">
        <v>180</v>
      </c>
      <c r="E14" s="291"/>
      <c r="F14" s="232" t="s">
        <v>180</v>
      </c>
      <c r="G14" s="232" t="s">
        <v>167</v>
      </c>
    </row>
    <row r="15" spans="1:7" ht="28">
      <c r="A15" s="68" t="s">
        <v>2</v>
      </c>
      <c r="B15" s="232" t="s">
        <v>306</v>
      </c>
      <c r="C15" s="288" t="s">
        <v>309</v>
      </c>
      <c r="D15" s="286" t="s">
        <v>180</v>
      </c>
      <c r="E15" s="291"/>
      <c r="F15" s="232" t="s">
        <v>180</v>
      </c>
      <c r="G15" s="232" t="s">
        <v>167</v>
      </c>
    </row>
    <row r="16" spans="1:7">
      <c r="A16" s="68" t="s">
        <v>7</v>
      </c>
      <c r="B16" s="232" t="s">
        <v>306</v>
      </c>
      <c r="C16" s="289" t="s">
        <v>310</v>
      </c>
      <c r="D16" s="286" t="s">
        <v>180</v>
      </c>
      <c r="E16" s="291"/>
      <c r="F16" s="232" t="s">
        <v>180</v>
      </c>
      <c r="G16" s="232" t="s">
        <v>167</v>
      </c>
    </row>
    <row r="17" spans="1:7" ht="28">
      <c r="A17" s="68" t="s">
        <v>9</v>
      </c>
      <c r="B17" s="232" t="s">
        <v>306</v>
      </c>
      <c r="C17" s="288" t="s">
        <v>318</v>
      </c>
      <c r="D17" s="286" t="s">
        <v>180</v>
      </c>
      <c r="E17" s="291"/>
      <c r="F17" s="232" t="s">
        <v>180</v>
      </c>
      <c r="G17" s="232" t="s">
        <v>167</v>
      </c>
    </row>
    <row r="18" spans="1:7">
      <c r="A18" s="68" t="s">
        <v>3</v>
      </c>
      <c r="B18" s="232" t="s">
        <v>306</v>
      </c>
      <c r="C18" s="290" t="s">
        <v>313</v>
      </c>
      <c r="D18" s="286" t="s">
        <v>180</v>
      </c>
      <c r="E18" s="291"/>
      <c r="F18" s="232" t="s">
        <v>180</v>
      </c>
      <c r="G18" s="232" t="s">
        <v>167</v>
      </c>
    </row>
    <row r="19" spans="1:7">
      <c r="A19" s="68" t="s">
        <v>6</v>
      </c>
      <c r="B19" s="232" t="s">
        <v>306</v>
      </c>
      <c r="C19" s="290" t="s">
        <v>314</v>
      </c>
      <c r="D19" s="286" t="s">
        <v>180</v>
      </c>
      <c r="E19" s="291"/>
      <c r="F19" s="232" t="s">
        <v>180</v>
      </c>
      <c r="G19" s="232" t="s">
        <v>167</v>
      </c>
    </row>
    <row r="20" spans="1:7">
      <c r="A20" s="68" t="s">
        <v>4</v>
      </c>
      <c r="B20" s="232" t="s">
        <v>306</v>
      </c>
      <c r="C20" s="290" t="s">
        <v>313</v>
      </c>
      <c r="D20" s="286" t="s">
        <v>180</v>
      </c>
      <c r="E20" s="291"/>
      <c r="F20" s="232" t="s">
        <v>180</v>
      </c>
      <c r="G20" s="232" t="s">
        <v>167</v>
      </c>
    </row>
    <row r="21" spans="1:7" ht="28">
      <c r="A21" s="68" t="s">
        <v>5</v>
      </c>
      <c r="B21" s="232" t="s">
        <v>306</v>
      </c>
      <c r="C21" s="288" t="s">
        <v>319</v>
      </c>
      <c r="D21" s="286" t="s">
        <v>180</v>
      </c>
      <c r="E21" s="291"/>
      <c r="F21" s="232" t="s">
        <v>180</v>
      </c>
      <c r="G21" s="232" t="s">
        <v>167</v>
      </c>
    </row>
    <row r="22" spans="1:7">
      <c r="A22" s="68" t="s">
        <v>158</v>
      </c>
      <c r="B22" s="232" t="s">
        <v>306</v>
      </c>
      <c r="C22" s="288" t="s">
        <v>442</v>
      </c>
      <c r="D22" s="286" t="s">
        <v>245</v>
      </c>
      <c r="E22" s="291" t="s">
        <v>441</v>
      </c>
      <c r="F22" s="232" t="s">
        <v>306</v>
      </c>
      <c r="G22" s="288" t="s">
        <v>310</v>
      </c>
    </row>
    <row r="23" spans="1:7" ht="28">
      <c r="A23" s="68" t="s">
        <v>899</v>
      </c>
      <c r="B23" s="232" t="s">
        <v>306</v>
      </c>
      <c r="C23" s="288" t="s">
        <v>315</v>
      </c>
      <c r="D23" s="286" t="s">
        <v>245</v>
      </c>
      <c r="E23" s="291" t="s">
        <v>308</v>
      </c>
      <c r="F23" s="232" t="s">
        <v>306</v>
      </c>
      <c r="G23" s="288" t="s">
        <v>315</v>
      </c>
    </row>
    <row r="24" spans="1:7" ht="42">
      <c r="A24" s="68" t="s">
        <v>312</v>
      </c>
      <c r="B24" s="232" t="s">
        <v>306</v>
      </c>
      <c r="C24" s="288" t="s">
        <v>316</v>
      </c>
      <c r="D24" s="286" t="s">
        <v>245</v>
      </c>
      <c r="E24" s="291" t="s">
        <v>313</v>
      </c>
      <c r="F24" s="232" t="s">
        <v>306</v>
      </c>
      <c r="G24" s="288" t="s">
        <v>898</v>
      </c>
    </row>
    <row r="25" spans="1:7" ht="28">
      <c r="A25" s="68" t="s">
        <v>311</v>
      </c>
      <c r="B25" s="232" t="s">
        <v>306</v>
      </c>
      <c r="C25" s="288" t="s">
        <v>444</v>
      </c>
      <c r="D25" s="286" t="s">
        <v>245</v>
      </c>
      <c r="E25" s="291" t="s">
        <v>313</v>
      </c>
      <c r="F25" s="232" t="s">
        <v>306</v>
      </c>
      <c r="G25" s="288" t="s">
        <v>897</v>
      </c>
    </row>
    <row r="26" spans="1:7" ht="28">
      <c r="A26" s="68" t="s">
        <v>157</v>
      </c>
      <c r="B26" s="232" t="s">
        <v>306</v>
      </c>
      <c r="C26" s="288" t="s">
        <v>317</v>
      </c>
      <c r="D26" s="286" t="s">
        <v>245</v>
      </c>
      <c r="E26" s="291" t="s">
        <v>308</v>
      </c>
      <c r="F26" s="232" t="s">
        <v>306</v>
      </c>
      <c r="G26" s="288" t="s">
        <v>317</v>
      </c>
    </row>
    <row r="27" spans="1:7" ht="70">
      <c r="A27" s="598" t="s">
        <v>900</v>
      </c>
      <c r="C27" s="292" t="s">
        <v>443</v>
      </c>
    </row>
  </sheetData>
  <sheetProtection password="D4A9" sheet="1" objects="1" scenarios="1"/>
  <mergeCells count="6">
    <mergeCell ref="B9:C9"/>
    <mergeCell ref="B10:C10"/>
    <mergeCell ref="D9:E9"/>
    <mergeCell ref="D10:E10"/>
    <mergeCell ref="F9:G9"/>
    <mergeCell ref="F10:G10"/>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150" zoomScaleNormal="150" zoomScalePageLayoutView="150" workbookViewId="0"/>
  </sheetViews>
  <sheetFormatPr baseColWidth="10" defaultRowHeight="15" x14ac:dyDescent="0"/>
  <cols>
    <col min="1" max="1" width="39" customWidth="1"/>
    <col min="2" max="2" width="36.1640625" customWidth="1"/>
    <col min="4" max="4" width="36.1640625" customWidth="1"/>
    <col min="6" max="6" width="32.1640625" customWidth="1"/>
  </cols>
  <sheetData>
    <row r="1" spans="1:7">
      <c r="A1" s="235" t="s">
        <v>411</v>
      </c>
    </row>
    <row r="3" spans="1:7">
      <c r="A3" s="3" t="s">
        <v>320</v>
      </c>
      <c r="B3" s="3"/>
    </row>
    <row r="4" spans="1:7">
      <c r="A4" s="3" t="s">
        <v>321</v>
      </c>
      <c r="B4" s="3"/>
    </row>
    <row r="5" spans="1:7">
      <c r="A5" t="s">
        <v>329</v>
      </c>
    </row>
    <row r="6" spans="1:7">
      <c r="A6" t="s">
        <v>330</v>
      </c>
    </row>
    <row r="7" spans="1:7">
      <c r="A7" t="s">
        <v>331</v>
      </c>
    </row>
    <row r="8" spans="1:7">
      <c r="A8" t="s">
        <v>332</v>
      </c>
    </row>
    <row r="9" spans="1:7">
      <c r="A9" t="s">
        <v>333</v>
      </c>
    </row>
    <row r="13" spans="1:7" ht="15" customHeight="1" thickBot="1">
      <c r="B13" s="799" t="s">
        <v>23</v>
      </c>
      <c r="C13" s="799"/>
      <c r="D13" s="800" t="s">
        <v>66</v>
      </c>
      <c r="E13" s="800"/>
      <c r="F13" s="799" t="s">
        <v>179</v>
      </c>
      <c r="G13" s="799"/>
    </row>
    <row r="14" spans="1:7" ht="16" thickBot="1">
      <c r="B14" s="212" t="s">
        <v>334</v>
      </c>
      <c r="C14" s="213">
        <v>0</v>
      </c>
      <c r="D14" s="222" t="s">
        <v>334</v>
      </c>
      <c r="E14" s="223">
        <v>0</v>
      </c>
      <c r="F14" s="212" t="s">
        <v>334</v>
      </c>
      <c r="G14" s="213">
        <v>0</v>
      </c>
    </row>
    <row r="15" spans="1:7">
      <c r="B15" s="204" t="s">
        <v>322</v>
      </c>
      <c r="C15" s="208">
        <v>3</v>
      </c>
      <c r="D15" s="204" t="s">
        <v>322</v>
      </c>
      <c r="E15" s="208">
        <v>0</v>
      </c>
      <c r="F15" s="484" t="s">
        <v>322</v>
      </c>
      <c r="G15" s="485">
        <v>0</v>
      </c>
    </row>
    <row r="16" spans="1:7">
      <c r="B16" s="209" t="s">
        <v>323</v>
      </c>
      <c r="C16" s="210">
        <v>3</v>
      </c>
      <c r="D16" s="209" t="s">
        <v>323</v>
      </c>
      <c r="E16" s="210">
        <v>0</v>
      </c>
      <c r="F16" s="486" t="s">
        <v>323</v>
      </c>
      <c r="G16" s="487">
        <v>0</v>
      </c>
    </row>
    <row r="17" spans="1:7" ht="16" thickBot="1">
      <c r="B17" s="211" t="s">
        <v>335</v>
      </c>
      <c r="C17" s="203">
        <f>SUM(C16*100/C15)</f>
        <v>100</v>
      </c>
      <c r="D17" s="224" t="s">
        <v>335</v>
      </c>
      <c r="E17" s="225" t="s">
        <v>167</v>
      </c>
      <c r="F17" s="211" t="s">
        <v>335</v>
      </c>
      <c r="G17" s="203" t="s">
        <v>167</v>
      </c>
    </row>
    <row r="18" spans="1:7" ht="28">
      <c r="B18" s="205" t="s">
        <v>324</v>
      </c>
      <c r="C18" s="208">
        <v>3</v>
      </c>
      <c r="D18" s="205" t="s">
        <v>324</v>
      </c>
      <c r="E18" s="208">
        <v>0</v>
      </c>
      <c r="F18" s="488" t="s">
        <v>324</v>
      </c>
      <c r="G18" s="485">
        <v>0</v>
      </c>
    </row>
    <row r="19" spans="1:7" ht="28">
      <c r="B19" s="214" t="s">
        <v>325</v>
      </c>
      <c r="C19" s="210">
        <v>3</v>
      </c>
      <c r="D19" s="214" t="s">
        <v>325</v>
      </c>
      <c r="E19" s="210">
        <v>0</v>
      </c>
      <c r="F19" s="489" t="s">
        <v>325</v>
      </c>
      <c r="G19" s="487">
        <v>0</v>
      </c>
    </row>
    <row r="20" spans="1:7" ht="16" thickBot="1">
      <c r="B20" s="211" t="s">
        <v>336</v>
      </c>
      <c r="C20" s="203">
        <f>SUM(C19*100/C18)</f>
        <v>100</v>
      </c>
      <c r="D20" s="224" t="s">
        <v>336</v>
      </c>
      <c r="E20" s="225" t="s">
        <v>167</v>
      </c>
      <c r="F20" s="211" t="s">
        <v>336</v>
      </c>
      <c r="G20" s="203" t="s">
        <v>167</v>
      </c>
    </row>
    <row r="21" spans="1:7">
      <c r="A21" s="207"/>
      <c r="B21" s="218" t="s">
        <v>328</v>
      </c>
      <c r="C21" s="215" t="s">
        <v>327</v>
      </c>
      <c r="D21" s="218" t="s">
        <v>328</v>
      </c>
      <c r="E21" s="215" t="s">
        <v>327</v>
      </c>
      <c r="F21" s="490" t="s">
        <v>328</v>
      </c>
      <c r="G21" s="491" t="s">
        <v>327</v>
      </c>
    </row>
    <row r="22" spans="1:7">
      <c r="A22" s="160" t="s">
        <v>50</v>
      </c>
      <c r="B22" s="219"/>
      <c r="C22" s="115"/>
      <c r="D22" s="219"/>
      <c r="E22" s="115"/>
      <c r="F22" s="99"/>
      <c r="G22" s="394"/>
    </row>
    <row r="23" spans="1:7">
      <c r="A23" s="160" t="s">
        <v>261</v>
      </c>
      <c r="B23" s="219"/>
      <c r="C23" s="115"/>
      <c r="D23" s="219"/>
      <c r="E23" s="115"/>
      <c r="F23" s="99"/>
      <c r="G23" s="394"/>
    </row>
    <row r="24" spans="1:7">
      <c r="A24" s="160" t="s">
        <v>51</v>
      </c>
      <c r="B24" s="219">
        <v>1</v>
      </c>
      <c r="C24" s="115">
        <v>1</v>
      </c>
      <c r="D24" s="219"/>
      <c r="E24" s="115"/>
      <c r="F24" s="99"/>
      <c r="G24" s="394"/>
    </row>
    <row r="25" spans="1:7">
      <c r="A25" s="160" t="s">
        <v>53</v>
      </c>
      <c r="B25" s="219"/>
      <c r="C25" s="115"/>
      <c r="D25" s="219"/>
      <c r="E25" s="115"/>
      <c r="F25" s="99"/>
      <c r="G25" s="394"/>
    </row>
    <row r="26" spans="1:7">
      <c r="A26" s="160" t="s">
        <v>54</v>
      </c>
      <c r="B26" s="219"/>
      <c r="C26" s="115"/>
      <c r="D26" s="219"/>
      <c r="E26" s="115"/>
      <c r="F26" s="99"/>
      <c r="G26" s="394"/>
    </row>
    <row r="27" spans="1:7">
      <c r="A27" s="160" t="s">
        <v>55</v>
      </c>
      <c r="B27" s="219"/>
      <c r="C27" s="115"/>
      <c r="D27" s="219"/>
      <c r="E27" s="115"/>
      <c r="F27" s="99"/>
      <c r="G27" s="394"/>
    </row>
    <row r="28" spans="1:7">
      <c r="A28" s="160" t="s">
        <v>58</v>
      </c>
      <c r="B28" s="219"/>
      <c r="C28" s="115"/>
      <c r="D28" s="219"/>
      <c r="E28" s="115"/>
      <c r="F28" s="99"/>
      <c r="G28" s="394"/>
    </row>
    <row r="29" spans="1:7">
      <c r="A29" s="160" t="s">
        <v>56</v>
      </c>
      <c r="B29" s="219"/>
      <c r="C29" s="115"/>
      <c r="D29" s="219"/>
      <c r="E29" s="115"/>
      <c r="F29" s="99"/>
      <c r="G29" s="394"/>
    </row>
    <row r="30" spans="1:7">
      <c r="A30" s="160" t="s">
        <v>57</v>
      </c>
      <c r="B30" s="219"/>
      <c r="C30" s="115"/>
      <c r="D30" s="219"/>
      <c r="E30" s="115"/>
      <c r="F30" s="99"/>
      <c r="G30" s="394"/>
    </row>
    <row r="31" spans="1:7">
      <c r="A31" s="160" t="s">
        <v>262</v>
      </c>
      <c r="B31" s="219"/>
      <c r="C31" s="115"/>
      <c r="D31" s="219"/>
      <c r="E31" s="115"/>
      <c r="F31" s="99"/>
      <c r="G31" s="394"/>
    </row>
    <row r="32" spans="1:7">
      <c r="A32" s="160" t="s">
        <v>326</v>
      </c>
      <c r="B32" s="219">
        <v>1</v>
      </c>
      <c r="C32" s="115">
        <v>1</v>
      </c>
      <c r="D32" s="219"/>
      <c r="E32" s="115"/>
      <c r="F32" s="99"/>
      <c r="G32" s="394"/>
    </row>
    <row r="33" spans="1:7">
      <c r="A33" s="160" t="s">
        <v>60</v>
      </c>
      <c r="B33" s="219">
        <v>2</v>
      </c>
      <c r="C33" s="115">
        <v>2</v>
      </c>
      <c r="D33" s="219"/>
      <c r="E33" s="115"/>
      <c r="F33" s="99"/>
      <c r="G33" s="394"/>
    </row>
    <row r="34" spans="1:7">
      <c r="A34" s="160" t="s">
        <v>61</v>
      </c>
      <c r="B34" s="219"/>
      <c r="C34" s="147"/>
      <c r="D34" s="219"/>
      <c r="E34" s="147"/>
      <c r="F34" s="99"/>
      <c r="G34" s="492"/>
    </row>
    <row r="35" spans="1:7">
      <c r="A35" s="160" t="s">
        <v>62</v>
      </c>
      <c r="B35" s="219"/>
      <c r="C35" s="147"/>
      <c r="D35" s="219"/>
      <c r="E35" s="147"/>
      <c r="F35" s="99"/>
      <c r="G35" s="492"/>
    </row>
    <row r="36" spans="1:7">
      <c r="A36" s="206" t="s">
        <v>136</v>
      </c>
      <c r="B36" s="220">
        <f>SUM(B22:B35)</f>
        <v>4</v>
      </c>
      <c r="C36" s="216">
        <f>SUM(C22:C35)</f>
        <v>4</v>
      </c>
      <c r="D36" s="220">
        <f>SUM(D22:D35)</f>
        <v>0</v>
      </c>
      <c r="E36" s="216">
        <f>SUM(E22:E35)</f>
        <v>0</v>
      </c>
      <c r="F36" s="493">
        <f t="shared" ref="F36:G36" si="0">SUM(F22:F35)</f>
        <v>0</v>
      </c>
      <c r="G36" s="217">
        <f t="shared" si="0"/>
        <v>0</v>
      </c>
    </row>
    <row r="37" spans="1:7">
      <c r="B37" s="221" t="s">
        <v>337</v>
      </c>
      <c r="C37" s="217">
        <f>B36</f>
        <v>4</v>
      </c>
      <c r="D37" s="226" t="s">
        <v>337</v>
      </c>
      <c r="E37" s="227">
        <f>D36</f>
        <v>0</v>
      </c>
      <c r="F37" s="221" t="s">
        <v>337</v>
      </c>
      <c r="G37" s="217">
        <f>F36</f>
        <v>0</v>
      </c>
    </row>
    <row r="38" spans="1:7" ht="16" thickBot="1">
      <c r="B38" s="211" t="s">
        <v>338</v>
      </c>
      <c r="C38" s="203">
        <f>SUM(C36*100/B36)</f>
        <v>100</v>
      </c>
      <c r="D38" s="224" t="s">
        <v>338</v>
      </c>
      <c r="E38" s="225" t="s">
        <v>167</v>
      </c>
      <c r="F38" s="211" t="s">
        <v>338</v>
      </c>
      <c r="G38" s="203" t="s">
        <v>167</v>
      </c>
    </row>
  </sheetData>
  <sheetProtection password="D4A9" sheet="1" objects="1" scenarios="1"/>
  <mergeCells count="3">
    <mergeCell ref="B13:C13"/>
    <mergeCell ref="D13:E13"/>
    <mergeCell ref="F13:G13"/>
  </mergeCells>
  <hyperlinks>
    <hyperlink ref="A1" location="INICIO!A1" display="Volver al indice"/>
  </hyperlinks>
  <pageMargins left="0.75" right="0.75" top="1" bottom="1" header="0.5" footer="0.5"/>
  <pageSetup paperSize="9" orientation="portrait" horizontalDpi="4294967292" verticalDpi="4294967292"/>
  <ignoredErrors>
    <ignoredError sqref="B36" emptyCellReferenc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1"/>
  <sheetViews>
    <sheetView workbookViewId="0">
      <selection activeCell="B62" sqref="B62"/>
    </sheetView>
  </sheetViews>
  <sheetFormatPr baseColWidth="10" defaultRowHeight="15" x14ac:dyDescent="0"/>
  <cols>
    <col min="2" max="2" width="69.33203125" customWidth="1"/>
    <col min="3" max="3" width="12.6640625" customWidth="1"/>
    <col min="4" max="4" width="27.1640625" customWidth="1"/>
    <col min="5" max="5" width="8.1640625" customWidth="1"/>
    <col min="6" max="6" width="12.6640625" customWidth="1"/>
    <col min="7" max="7" width="27.1640625" style="451" customWidth="1"/>
    <col min="8" max="8" width="8.1640625" style="451" customWidth="1"/>
    <col min="9" max="9" width="12.6640625" customWidth="1"/>
    <col min="10" max="10" width="27.1640625" customWidth="1"/>
    <col min="11" max="11" width="8.1640625" customWidth="1"/>
    <col min="12" max="12" width="12.6640625" customWidth="1"/>
    <col min="13" max="13" width="27.1640625" customWidth="1"/>
    <col min="14" max="14" width="8.1640625" customWidth="1"/>
    <col min="15" max="15" width="12.6640625" customWidth="1"/>
    <col min="16" max="16" width="27.1640625" customWidth="1"/>
    <col min="17" max="17" width="12.33203125" customWidth="1"/>
    <col min="18" max="18" width="12.6640625" customWidth="1"/>
    <col min="19" max="19" width="27.1640625" customWidth="1"/>
    <col min="20" max="20" width="6.6640625" customWidth="1"/>
    <col min="21" max="21" width="12.6640625" customWidth="1"/>
    <col min="22" max="22" width="27.1640625" customWidth="1"/>
    <col min="23" max="23" width="5.5" customWidth="1"/>
    <col min="24" max="24" width="12.6640625" customWidth="1"/>
    <col min="25" max="25" width="27.1640625" customWidth="1"/>
    <col min="26" max="26" width="12.1640625" customWidth="1"/>
  </cols>
  <sheetData>
    <row r="1" spans="1:8">
      <c r="A1" s="235" t="s">
        <v>411</v>
      </c>
      <c r="F1" s="451"/>
      <c r="H1"/>
    </row>
    <row r="2" spans="1:8">
      <c r="F2" s="451"/>
      <c r="H2"/>
    </row>
    <row r="3" spans="1:8">
      <c r="A3" s="3" t="s">
        <v>339</v>
      </c>
      <c r="B3" s="3"/>
      <c r="C3" s="3"/>
      <c r="D3" s="3"/>
      <c r="E3" s="231"/>
      <c r="F3" s="231"/>
      <c r="G3"/>
      <c r="H3"/>
    </row>
    <row r="4" spans="1:8">
      <c r="A4" t="s">
        <v>988</v>
      </c>
      <c r="E4" s="451"/>
      <c r="F4" s="451"/>
      <c r="G4"/>
      <c r="H4"/>
    </row>
    <row r="5" spans="1:8">
      <c r="A5" t="s">
        <v>341</v>
      </c>
      <c r="E5" s="451"/>
      <c r="F5" s="451"/>
      <c r="G5"/>
      <c r="H5"/>
    </row>
    <row r="6" spans="1:8">
      <c r="A6" t="s">
        <v>340</v>
      </c>
      <c r="E6" s="451"/>
      <c r="F6" s="451"/>
      <c r="G6"/>
      <c r="H6"/>
    </row>
    <row r="7" spans="1:8">
      <c r="A7" t="s">
        <v>989</v>
      </c>
      <c r="E7" s="451"/>
      <c r="F7" s="451"/>
      <c r="G7"/>
      <c r="H7"/>
    </row>
    <row r="8" spans="1:8">
      <c r="A8" t="s">
        <v>990</v>
      </c>
      <c r="E8" s="451"/>
      <c r="F8" s="451"/>
      <c r="G8"/>
      <c r="H8"/>
    </row>
    <row r="9" spans="1:8">
      <c r="A9" t="s">
        <v>991</v>
      </c>
      <c r="E9" s="451"/>
      <c r="F9" s="451"/>
      <c r="G9"/>
      <c r="H9"/>
    </row>
    <row r="10" spans="1:8">
      <c r="A10" t="s">
        <v>992</v>
      </c>
      <c r="E10" s="451"/>
      <c r="F10" s="451"/>
      <c r="G10"/>
      <c r="H10"/>
    </row>
    <row r="11" spans="1:8">
      <c r="A11" t="s">
        <v>993</v>
      </c>
      <c r="E11" s="451"/>
      <c r="F11" s="451"/>
      <c r="G11"/>
      <c r="H11"/>
    </row>
    <row r="12" spans="1:8">
      <c r="A12" t="s">
        <v>342</v>
      </c>
      <c r="E12" s="451"/>
      <c r="F12" s="451"/>
      <c r="G12"/>
      <c r="H12"/>
    </row>
    <row r="13" spans="1:8">
      <c r="A13" t="s">
        <v>343</v>
      </c>
      <c r="E13" s="451"/>
      <c r="F13" s="451"/>
      <c r="G13"/>
      <c r="H13"/>
    </row>
    <row r="17" spans="1:26">
      <c r="D17" s="229"/>
      <c r="E17" s="229"/>
      <c r="F17" s="229"/>
      <c r="J17" s="228"/>
    </row>
    <row r="18" spans="1:26" ht="16" thickBot="1">
      <c r="J18" s="230"/>
    </row>
    <row r="19" spans="1:26" ht="16" thickBot="1">
      <c r="C19" s="793" t="s">
        <v>994</v>
      </c>
      <c r="D19" s="794"/>
      <c r="E19" s="794"/>
      <c r="F19" s="793" t="s">
        <v>478</v>
      </c>
      <c r="G19" s="794"/>
      <c r="H19" s="794"/>
      <c r="I19" s="793" t="s">
        <v>479</v>
      </c>
      <c r="J19" s="794"/>
      <c r="K19" s="795"/>
      <c r="L19" s="796" t="s">
        <v>480</v>
      </c>
      <c r="M19" s="794"/>
      <c r="N19" s="795"/>
      <c r="O19" s="796" t="s">
        <v>483</v>
      </c>
      <c r="P19" s="794"/>
      <c r="Q19" s="795"/>
      <c r="R19" s="796" t="s">
        <v>484</v>
      </c>
      <c r="S19" s="794"/>
      <c r="T19" s="795"/>
      <c r="U19" s="796" t="s">
        <v>485</v>
      </c>
      <c r="V19" s="794"/>
      <c r="W19" s="795"/>
      <c r="X19" s="796" t="s">
        <v>486</v>
      </c>
      <c r="Y19" s="794"/>
      <c r="Z19" s="795"/>
    </row>
    <row r="20" spans="1:26" ht="16" thickBot="1">
      <c r="B20" s="328" t="s">
        <v>995</v>
      </c>
      <c r="C20" s="610" t="s">
        <v>593</v>
      </c>
      <c r="D20" s="610" t="s">
        <v>594</v>
      </c>
      <c r="E20" s="610" t="s">
        <v>287</v>
      </c>
      <c r="F20" s="610" t="s">
        <v>593</v>
      </c>
      <c r="G20" s="610" t="s">
        <v>594</v>
      </c>
      <c r="H20" s="610" t="s">
        <v>287</v>
      </c>
      <c r="I20" s="361" t="s">
        <v>593</v>
      </c>
      <c r="J20" s="610" t="s">
        <v>594</v>
      </c>
      <c r="K20" s="353" t="s">
        <v>287</v>
      </c>
      <c r="L20" s="610" t="s">
        <v>593</v>
      </c>
      <c r="M20" s="610" t="s">
        <v>594</v>
      </c>
      <c r="N20" s="610" t="s">
        <v>287</v>
      </c>
      <c r="O20" s="610" t="s">
        <v>593</v>
      </c>
      <c r="P20" s="610" t="s">
        <v>594</v>
      </c>
      <c r="Q20" s="610" t="s">
        <v>287</v>
      </c>
      <c r="R20" s="610" t="s">
        <v>593</v>
      </c>
      <c r="S20" s="610" t="s">
        <v>594</v>
      </c>
      <c r="T20" s="610" t="s">
        <v>287</v>
      </c>
      <c r="U20" s="610" t="s">
        <v>593</v>
      </c>
      <c r="V20" s="610" t="s">
        <v>594</v>
      </c>
      <c r="W20" s="610" t="s">
        <v>287</v>
      </c>
      <c r="X20" s="610" t="s">
        <v>593</v>
      </c>
      <c r="Y20" s="610" t="s">
        <v>594</v>
      </c>
      <c r="Z20" s="610" t="s">
        <v>287</v>
      </c>
    </row>
    <row r="21" spans="1:26" ht="16" thickBot="1">
      <c r="A21" s="708"/>
      <c r="B21" s="708" t="s">
        <v>1071</v>
      </c>
      <c r="C21" s="709">
        <v>1220</v>
      </c>
      <c r="D21" s="710">
        <v>4443</v>
      </c>
      <c r="E21" s="711">
        <v>27.46</v>
      </c>
      <c r="F21" s="709">
        <v>1252</v>
      </c>
      <c r="G21" s="710">
        <v>4769</v>
      </c>
      <c r="H21" s="711">
        <v>26.25</v>
      </c>
      <c r="I21" s="709">
        <v>1091</v>
      </c>
      <c r="J21" s="710">
        <v>4353</v>
      </c>
      <c r="K21" s="712">
        <v>25.06</v>
      </c>
      <c r="L21" s="710">
        <v>793</v>
      </c>
      <c r="M21" s="710">
        <v>3853</v>
      </c>
      <c r="N21" s="712">
        <v>20.58</v>
      </c>
      <c r="O21" s="710" t="s">
        <v>451</v>
      </c>
      <c r="P21" s="710" t="s">
        <v>451</v>
      </c>
      <c r="Q21" s="712" t="s">
        <v>451</v>
      </c>
      <c r="R21" s="710" t="s">
        <v>451</v>
      </c>
      <c r="S21" s="710" t="s">
        <v>451</v>
      </c>
      <c r="T21" s="712" t="s">
        <v>451</v>
      </c>
      <c r="U21" s="710" t="s">
        <v>451</v>
      </c>
      <c r="V21" s="710" t="s">
        <v>451</v>
      </c>
      <c r="W21" s="712" t="s">
        <v>451</v>
      </c>
      <c r="X21" s="710" t="s">
        <v>451</v>
      </c>
      <c r="Y21" s="710" t="s">
        <v>451</v>
      </c>
      <c r="Z21" s="712" t="s">
        <v>451</v>
      </c>
    </row>
    <row r="22" spans="1:26">
      <c r="A22" t="s">
        <v>996</v>
      </c>
      <c r="B22" s="713" t="s">
        <v>1072</v>
      </c>
      <c r="C22" s="375">
        <v>125</v>
      </c>
      <c r="D22" s="376">
        <v>301</v>
      </c>
      <c r="E22" s="364">
        <v>41.528239202657808</v>
      </c>
      <c r="F22" s="375">
        <v>125</v>
      </c>
      <c r="G22" s="376">
        <v>286</v>
      </c>
      <c r="H22" s="364">
        <v>43.706293706293707</v>
      </c>
      <c r="I22" s="375">
        <v>109</v>
      </c>
      <c r="J22" s="376">
        <v>262</v>
      </c>
      <c r="K22" s="363">
        <v>41.603053435114504</v>
      </c>
      <c r="L22" s="376">
        <v>85</v>
      </c>
      <c r="M22" s="376">
        <v>231</v>
      </c>
      <c r="N22" s="363">
        <v>36.796536796536792</v>
      </c>
      <c r="O22" s="376" t="s">
        <v>451</v>
      </c>
      <c r="P22" s="376" t="s">
        <v>451</v>
      </c>
      <c r="Q22" s="363" t="s">
        <v>451</v>
      </c>
      <c r="R22" s="376" t="s">
        <v>451</v>
      </c>
      <c r="S22" s="376" t="s">
        <v>451</v>
      </c>
      <c r="T22" s="363" t="s">
        <v>451</v>
      </c>
      <c r="U22" s="376" t="s">
        <v>451</v>
      </c>
      <c r="V22" s="376" t="s">
        <v>451</v>
      </c>
      <c r="W22" s="363" t="s">
        <v>451</v>
      </c>
      <c r="X22" s="376" t="s">
        <v>451</v>
      </c>
      <c r="Y22" s="376" t="s">
        <v>451</v>
      </c>
      <c r="Z22" s="363" t="s">
        <v>451</v>
      </c>
    </row>
    <row r="23" spans="1:26">
      <c r="A23" s="659">
        <v>120</v>
      </c>
      <c r="B23" s="660" t="s">
        <v>50</v>
      </c>
      <c r="C23" s="661">
        <v>45</v>
      </c>
      <c r="D23" s="662">
        <v>117</v>
      </c>
      <c r="E23" s="663">
        <v>38.46</v>
      </c>
      <c r="F23" s="661">
        <v>38</v>
      </c>
      <c r="G23" s="662">
        <v>107</v>
      </c>
      <c r="H23" s="663">
        <v>35.51</v>
      </c>
      <c r="I23" s="661">
        <v>30</v>
      </c>
      <c r="J23" s="662">
        <v>95</v>
      </c>
      <c r="K23" s="664">
        <v>31.58</v>
      </c>
      <c r="L23" s="662">
        <v>36</v>
      </c>
      <c r="M23" s="662">
        <v>104</v>
      </c>
      <c r="N23" s="664">
        <v>34.619999999999997</v>
      </c>
      <c r="O23" s="662" t="s">
        <v>451</v>
      </c>
      <c r="P23" s="662" t="s">
        <v>451</v>
      </c>
      <c r="Q23" s="664" t="s">
        <v>451</v>
      </c>
      <c r="R23" s="662" t="s">
        <v>451</v>
      </c>
      <c r="S23" s="662" t="s">
        <v>451</v>
      </c>
      <c r="T23" s="664" t="s">
        <v>451</v>
      </c>
      <c r="U23" s="662" t="s">
        <v>451</v>
      </c>
      <c r="V23" s="662" t="s">
        <v>451</v>
      </c>
      <c r="W23" s="664" t="s">
        <v>451</v>
      </c>
      <c r="X23" s="662" t="s">
        <v>451</v>
      </c>
      <c r="Y23" s="662" t="s">
        <v>451</v>
      </c>
      <c r="Z23" s="664" t="s">
        <v>451</v>
      </c>
    </row>
    <row r="24" spans="1:26">
      <c r="A24" s="659">
        <v>121</v>
      </c>
      <c r="B24" s="660" t="s">
        <v>476</v>
      </c>
      <c r="C24" s="661">
        <v>17</v>
      </c>
      <c r="D24" s="662">
        <v>35</v>
      </c>
      <c r="E24" s="663">
        <v>48.57</v>
      </c>
      <c r="F24" s="661">
        <v>13</v>
      </c>
      <c r="G24" s="662">
        <v>33</v>
      </c>
      <c r="H24" s="663">
        <v>39.39</v>
      </c>
      <c r="I24" s="661">
        <v>12</v>
      </c>
      <c r="J24" s="662">
        <v>33</v>
      </c>
      <c r="K24" s="664">
        <v>36.36</v>
      </c>
      <c r="L24" s="662">
        <v>5</v>
      </c>
      <c r="M24" s="662">
        <v>31</v>
      </c>
      <c r="N24" s="664">
        <v>16.13</v>
      </c>
      <c r="O24" s="662" t="s">
        <v>451</v>
      </c>
      <c r="P24" s="662" t="s">
        <v>451</v>
      </c>
      <c r="Q24" s="664" t="s">
        <v>451</v>
      </c>
      <c r="R24" s="662" t="s">
        <v>451</v>
      </c>
      <c r="S24" s="662" t="s">
        <v>451</v>
      </c>
      <c r="T24" s="664" t="s">
        <v>451</v>
      </c>
      <c r="U24" s="662" t="s">
        <v>451</v>
      </c>
      <c r="V24" s="662" t="s">
        <v>451</v>
      </c>
      <c r="W24" s="664" t="s">
        <v>451</v>
      </c>
      <c r="X24" s="662" t="s">
        <v>451</v>
      </c>
      <c r="Y24" s="662" t="s">
        <v>451</v>
      </c>
      <c r="Z24" s="664" t="s">
        <v>451</v>
      </c>
    </row>
    <row r="25" spans="1:26">
      <c r="A25" s="659">
        <v>122</v>
      </c>
      <c r="B25" s="660" t="s">
        <v>55</v>
      </c>
      <c r="C25" s="661">
        <v>9</v>
      </c>
      <c r="D25" s="662">
        <v>32</v>
      </c>
      <c r="E25" s="663">
        <v>28.13</v>
      </c>
      <c r="F25" s="661">
        <v>8</v>
      </c>
      <c r="G25" s="662">
        <v>19</v>
      </c>
      <c r="H25" s="663">
        <v>42.11</v>
      </c>
      <c r="I25" s="661">
        <v>14</v>
      </c>
      <c r="J25" s="662">
        <v>28</v>
      </c>
      <c r="K25" s="664">
        <v>50</v>
      </c>
      <c r="L25" s="662">
        <v>3</v>
      </c>
      <c r="M25" s="662">
        <v>17</v>
      </c>
      <c r="N25" s="664">
        <v>17.649999999999999</v>
      </c>
      <c r="O25" s="662" t="s">
        <v>451</v>
      </c>
      <c r="P25" s="662" t="s">
        <v>451</v>
      </c>
      <c r="Q25" s="664" t="s">
        <v>451</v>
      </c>
      <c r="R25" s="662" t="s">
        <v>451</v>
      </c>
      <c r="S25" s="662" t="s">
        <v>451</v>
      </c>
      <c r="T25" s="664" t="s">
        <v>451</v>
      </c>
      <c r="U25" s="662" t="s">
        <v>451</v>
      </c>
      <c r="V25" s="662" t="s">
        <v>451</v>
      </c>
      <c r="W25" s="664" t="s">
        <v>451</v>
      </c>
      <c r="X25" s="662" t="s">
        <v>451</v>
      </c>
      <c r="Y25" s="662" t="s">
        <v>451</v>
      </c>
      <c r="Z25" s="664" t="s">
        <v>451</v>
      </c>
    </row>
    <row r="26" spans="1:26">
      <c r="A26" s="659">
        <v>123</v>
      </c>
      <c r="B26" s="660" t="s">
        <v>477</v>
      </c>
      <c r="C26" s="661" t="s">
        <v>451</v>
      </c>
      <c r="D26" s="662" t="s">
        <v>451</v>
      </c>
      <c r="E26" s="663" t="s">
        <v>451</v>
      </c>
      <c r="F26" s="661">
        <v>36</v>
      </c>
      <c r="G26" s="662">
        <v>36</v>
      </c>
      <c r="H26" s="663">
        <v>100</v>
      </c>
      <c r="I26" s="661">
        <v>24</v>
      </c>
      <c r="J26" s="662">
        <v>26</v>
      </c>
      <c r="K26" s="664">
        <v>92.31</v>
      </c>
      <c r="L26" s="662">
        <v>20</v>
      </c>
      <c r="M26" s="662">
        <v>21</v>
      </c>
      <c r="N26" s="664">
        <v>95.24</v>
      </c>
      <c r="O26" s="662" t="s">
        <v>451</v>
      </c>
      <c r="P26" s="662" t="s">
        <v>451</v>
      </c>
      <c r="Q26" s="664" t="s">
        <v>451</v>
      </c>
      <c r="R26" s="662" t="s">
        <v>451</v>
      </c>
      <c r="S26" s="662" t="s">
        <v>451</v>
      </c>
      <c r="T26" s="664" t="s">
        <v>451</v>
      </c>
      <c r="U26" s="662" t="s">
        <v>451</v>
      </c>
      <c r="V26" s="662" t="s">
        <v>451</v>
      </c>
      <c r="W26" s="664" t="s">
        <v>451</v>
      </c>
      <c r="X26" s="662" t="s">
        <v>451</v>
      </c>
      <c r="Y26" s="662" t="s">
        <v>451</v>
      </c>
      <c r="Z26" s="664" t="s">
        <v>451</v>
      </c>
    </row>
    <row r="27" spans="1:26">
      <c r="A27" s="659">
        <v>124</v>
      </c>
      <c r="B27" s="660" t="s">
        <v>56</v>
      </c>
      <c r="C27" s="661">
        <v>14</v>
      </c>
      <c r="D27" s="662">
        <v>28</v>
      </c>
      <c r="E27" s="663">
        <v>50</v>
      </c>
      <c r="F27" s="661">
        <v>17</v>
      </c>
      <c r="G27" s="662">
        <v>39</v>
      </c>
      <c r="H27" s="663">
        <v>43.59</v>
      </c>
      <c r="I27" s="661">
        <v>10</v>
      </c>
      <c r="J27" s="662">
        <v>30</v>
      </c>
      <c r="K27" s="664">
        <v>33.33</v>
      </c>
      <c r="L27" s="662">
        <v>14</v>
      </c>
      <c r="M27" s="662">
        <v>33</v>
      </c>
      <c r="N27" s="664">
        <v>42.42</v>
      </c>
      <c r="O27" s="662" t="s">
        <v>451</v>
      </c>
      <c r="P27" s="662" t="s">
        <v>451</v>
      </c>
      <c r="Q27" s="664" t="s">
        <v>451</v>
      </c>
      <c r="R27" s="662" t="s">
        <v>451</v>
      </c>
      <c r="S27" s="662" t="s">
        <v>451</v>
      </c>
      <c r="T27" s="664" t="s">
        <v>451</v>
      </c>
      <c r="U27" s="662" t="s">
        <v>451</v>
      </c>
      <c r="V27" s="662" t="s">
        <v>451</v>
      </c>
      <c r="W27" s="664" t="s">
        <v>451</v>
      </c>
      <c r="X27" s="662" t="s">
        <v>451</v>
      </c>
      <c r="Y27" s="662" t="s">
        <v>451</v>
      </c>
      <c r="Z27" s="664" t="s">
        <v>451</v>
      </c>
    </row>
    <row r="28" spans="1:26">
      <c r="A28" s="659">
        <v>125</v>
      </c>
      <c r="B28" s="660" t="s">
        <v>57</v>
      </c>
      <c r="C28" s="661">
        <v>12</v>
      </c>
      <c r="D28" s="662">
        <v>33</v>
      </c>
      <c r="E28" s="663">
        <v>36.36</v>
      </c>
      <c r="F28" s="661">
        <v>10</v>
      </c>
      <c r="G28" s="662">
        <v>43</v>
      </c>
      <c r="H28" s="663">
        <v>23.26</v>
      </c>
      <c r="I28" s="661">
        <v>16</v>
      </c>
      <c r="J28" s="662">
        <v>43</v>
      </c>
      <c r="K28" s="664">
        <v>37.21</v>
      </c>
      <c r="L28" s="662">
        <v>7</v>
      </c>
      <c r="M28" s="662">
        <v>25</v>
      </c>
      <c r="N28" s="664">
        <v>28</v>
      </c>
      <c r="O28" s="662" t="s">
        <v>451</v>
      </c>
      <c r="P28" s="662" t="s">
        <v>451</v>
      </c>
      <c r="Q28" s="664" t="s">
        <v>451</v>
      </c>
      <c r="R28" s="662" t="s">
        <v>451</v>
      </c>
      <c r="S28" s="662" t="s">
        <v>451</v>
      </c>
      <c r="T28" s="664" t="s">
        <v>451</v>
      </c>
      <c r="U28" s="662" t="s">
        <v>451</v>
      </c>
      <c r="V28" s="662" t="s">
        <v>451</v>
      </c>
      <c r="W28" s="664" t="s">
        <v>451</v>
      </c>
      <c r="X28" s="662" t="s">
        <v>451</v>
      </c>
      <c r="Y28" s="662" t="s">
        <v>451</v>
      </c>
      <c r="Z28" s="664" t="s">
        <v>451</v>
      </c>
    </row>
    <row r="29" spans="1:26">
      <c r="A29" s="659">
        <v>129</v>
      </c>
      <c r="B29" s="660" t="s">
        <v>54</v>
      </c>
      <c r="C29" s="661">
        <v>9</v>
      </c>
      <c r="D29" s="662">
        <v>12</v>
      </c>
      <c r="E29" s="663">
        <v>75</v>
      </c>
      <c r="F29" s="661">
        <v>0</v>
      </c>
      <c r="G29" s="662">
        <v>2</v>
      </c>
      <c r="H29" s="663">
        <v>0</v>
      </c>
      <c r="I29" s="661">
        <v>1</v>
      </c>
      <c r="J29" s="662">
        <v>4</v>
      </c>
      <c r="K29" s="664">
        <v>25</v>
      </c>
      <c r="L29" s="662" t="s">
        <v>451</v>
      </c>
      <c r="M29" s="662" t="s">
        <v>451</v>
      </c>
      <c r="N29" s="664" t="s">
        <v>451</v>
      </c>
      <c r="O29" s="662" t="s">
        <v>451</v>
      </c>
      <c r="P29" s="662" t="s">
        <v>451</v>
      </c>
      <c r="Q29" s="664" t="s">
        <v>451</v>
      </c>
      <c r="R29" s="662" t="s">
        <v>451</v>
      </c>
      <c r="S29" s="662" t="s">
        <v>451</v>
      </c>
      <c r="T29" s="664" t="s">
        <v>451</v>
      </c>
      <c r="U29" s="662" t="s">
        <v>451</v>
      </c>
      <c r="V29" s="662" t="s">
        <v>451</v>
      </c>
      <c r="W29" s="664" t="s">
        <v>451</v>
      </c>
      <c r="X29" s="662" t="s">
        <v>451</v>
      </c>
      <c r="Y29" s="662" t="s">
        <v>451</v>
      </c>
      <c r="Z29" s="664" t="s">
        <v>451</v>
      </c>
    </row>
    <row r="30" spans="1:26">
      <c r="A30" s="659">
        <v>130</v>
      </c>
      <c r="B30" s="660" t="s">
        <v>53</v>
      </c>
      <c r="C30" s="661">
        <v>8</v>
      </c>
      <c r="D30" s="662">
        <v>16</v>
      </c>
      <c r="E30" s="663">
        <v>50</v>
      </c>
      <c r="F30" s="661">
        <v>3</v>
      </c>
      <c r="G30" s="662">
        <v>7</v>
      </c>
      <c r="H30" s="663">
        <v>42.86</v>
      </c>
      <c r="I30" s="661">
        <v>2</v>
      </c>
      <c r="J30" s="662">
        <v>3</v>
      </c>
      <c r="K30" s="664">
        <v>66.67</v>
      </c>
      <c r="L30" s="662" t="s">
        <v>451</v>
      </c>
      <c r="M30" s="662" t="s">
        <v>451</v>
      </c>
      <c r="N30" s="664" t="s">
        <v>451</v>
      </c>
      <c r="O30" s="662" t="s">
        <v>451</v>
      </c>
      <c r="P30" s="662" t="s">
        <v>451</v>
      </c>
      <c r="Q30" s="664" t="s">
        <v>451</v>
      </c>
      <c r="R30" s="662" t="s">
        <v>451</v>
      </c>
      <c r="S30" s="662" t="s">
        <v>451</v>
      </c>
      <c r="T30" s="664" t="s">
        <v>451</v>
      </c>
      <c r="U30" s="662" t="s">
        <v>451</v>
      </c>
      <c r="V30" s="662" t="s">
        <v>451</v>
      </c>
      <c r="W30" s="664" t="s">
        <v>451</v>
      </c>
      <c r="X30" s="662" t="s">
        <v>451</v>
      </c>
      <c r="Y30" s="662" t="s">
        <v>451</v>
      </c>
      <c r="Z30" s="664" t="s">
        <v>451</v>
      </c>
    </row>
    <row r="31" spans="1:26">
      <c r="A31" s="659">
        <v>131</v>
      </c>
      <c r="B31" s="660" t="s">
        <v>58</v>
      </c>
      <c r="C31" s="661">
        <v>11</v>
      </c>
      <c r="D31" s="662">
        <v>28</v>
      </c>
      <c r="E31" s="663">
        <v>39.29</v>
      </c>
      <c r="F31" s="661" t="s">
        <v>451</v>
      </c>
      <c r="G31" s="662" t="s">
        <v>451</v>
      </c>
      <c r="H31" s="663" t="s">
        <v>451</v>
      </c>
      <c r="I31" s="661" t="s">
        <v>451</v>
      </c>
      <c r="J31" s="662" t="s">
        <v>451</v>
      </c>
      <c r="K31" s="664" t="s">
        <v>451</v>
      </c>
      <c r="L31" s="662" t="s">
        <v>451</v>
      </c>
      <c r="M31" s="662" t="s">
        <v>451</v>
      </c>
      <c r="N31" s="664" t="s">
        <v>451</v>
      </c>
      <c r="O31" s="662" t="s">
        <v>451</v>
      </c>
      <c r="P31" s="662" t="s">
        <v>451</v>
      </c>
      <c r="Q31" s="664" t="s">
        <v>451</v>
      </c>
      <c r="R31" s="662" t="s">
        <v>451</v>
      </c>
      <c r="S31" s="662" t="s">
        <v>451</v>
      </c>
      <c r="T31" s="664" t="s">
        <v>451</v>
      </c>
      <c r="U31" s="662" t="s">
        <v>451</v>
      </c>
      <c r="V31" s="662" t="s">
        <v>451</v>
      </c>
      <c r="W31" s="664" t="s">
        <v>451</v>
      </c>
      <c r="X31" s="662" t="s">
        <v>451</v>
      </c>
      <c r="Y31" s="662" t="s">
        <v>451</v>
      </c>
      <c r="Z31" s="664" t="s">
        <v>451</v>
      </c>
    </row>
    <row r="32" spans="1:26">
      <c r="A32" s="688"/>
      <c r="B32" s="688" t="s">
        <v>1073</v>
      </c>
      <c r="C32" s="354">
        <v>13</v>
      </c>
      <c r="D32" s="355">
        <v>1036</v>
      </c>
      <c r="E32" s="714">
        <v>1.2548262548262548</v>
      </c>
      <c r="F32" s="354">
        <v>10</v>
      </c>
      <c r="G32" s="355">
        <v>1712</v>
      </c>
      <c r="H32" s="714">
        <v>0.58411214953271029</v>
      </c>
      <c r="I32" s="354" t="s">
        <v>451</v>
      </c>
      <c r="J32" s="355" t="s">
        <v>451</v>
      </c>
      <c r="K32" s="715" t="s">
        <v>451</v>
      </c>
      <c r="L32" s="355">
        <v>5</v>
      </c>
      <c r="M32" s="355">
        <v>1004</v>
      </c>
      <c r="N32" s="715">
        <v>0.49800796812749004</v>
      </c>
      <c r="O32" s="355">
        <v>0</v>
      </c>
      <c r="P32" s="355">
        <v>1203</v>
      </c>
      <c r="Q32" s="715">
        <v>0</v>
      </c>
      <c r="R32" s="355">
        <v>0</v>
      </c>
      <c r="S32" s="355">
        <v>1133</v>
      </c>
      <c r="T32" s="715">
        <v>0</v>
      </c>
      <c r="U32" s="355">
        <v>0</v>
      </c>
      <c r="V32" s="355">
        <v>917</v>
      </c>
      <c r="W32" s="715">
        <v>0</v>
      </c>
      <c r="X32" s="355" t="s">
        <v>451</v>
      </c>
      <c r="Y32" s="355" t="s">
        <v>451</v>
      </c>
      <c r="Z32" s="715" t="s">
        <v>451</v>
      </c>
    </row>
    <row r="33" spans="1:26">
      <c r="A33" t="s">
        <v>996</v>
      </c>
      <c r="B33" s="716" t="s">
        <v>1074</v>
      </c>
      <c r="C33" s="307">
        <v>0</v>
      </c>
      <c r="D33" s="308">
        <v>106</v>
      </c>
      <c r="E33" s="309">
        <v>0</v>
      </c>
      <c r="F33" s="307">
        <v>0</v>
      </c>
      <c r="G33" s="308">
        <v>185</v>
      </c>
      <c r="H33" s="309">
        <v>0</v>
      </c>
      <c r="I33" s="307" t="s">
        <v>451</v>
      </c>
      <c r="J33" s="308" t="s">
        <v>451</v>
      </c>
      <c r="K33" s="310" t="s">
        <v>451</v>
      </c>
      <c r="L33" s="308">
        <v>1</v>
      </c>
      <c r="M33" s="308">
        <v>82</v>
      </c>
      <c r="N33" s="310">
        <v>1.2195121951219512</v>
      </c>
      <c r="O33" s="308">
        <v>0</v>
      </c>
      <c r="P33" s="308">
        <v>118</v>
      </c>
      <c r="Q33" s="310">
        <v>0</v>
      </c>
      <c r="R33" s="308">
        <v>0</v>
      </c>
      <c r="S33" s="308">
        <v>118</v>
      </c>
      <c r="T33" s="310">
        <v>0</v>
      </c>
      <c r="U33" s="308">
        <v>0</v>
      </c>
      <c r="V33" s="308">
        <v>78</v>
      </c>
      <c r="W33" s="310">
        <v>0</v>
      </c>
      <c r="X33" s="308" t="s">
        <v>451</v>
      </c>
      <c r="Y33" s="308" t="s">
        <v>451</v>
      </c>
      <c r="Z33" s="310" t="s">
        <v>451</v>
      </c>
    </row>
    <row r="34" spans="1:26">
      <c r="A34" s="665" t="s">
        <v>997</v>
      </c>
      <c r="B34" s="421" t="s">
        <v>487</v>
      </c>
      <c r="C34" s="311" t="s">
        <v>451</v>
      </c>
      <c r="D34" s="312" t="s">
        <v>451</v>
      </c>
      <c r="E34" s="313" t="s">
        <v>451</v>
      </c>
      <c r="F34" s="311">
        <v>0</v>
      </c>
      <c r="G34" s="312">
        <v>2</v>
      </c>
      <c r="H34" s="313">
        <v>0</v>
      </c>
      <c r="I34" s="311" t="s">
        <v>451</v>
      </c>
      <c r="J34" s="312" t="s">
        <v>451</v>
      </c>
      <c r="K34" s="314" t="s">
        <v>451</v>
      </c>
      <c r="L34" s="312">
        <v>1</v>
      </c>
      <c r="M34" s="312">
        <v>3</v>
      </c>
      <c r="N34" s="314">
        <v>33.333333333333329</v>
      </c>
      <c r="O34" s="312">
        <v>0</v>
      </c>
      <c r="P34" s="312">
        <v>13</v>
      </c>
      <c r="Q34" s="314">
        <v>0</v>
      </c>
      <c r="R34" s="312">
        <v>0</v>
      </c>
      <c r="S34" s="312">
        <v>18</v>
      </c>
      <c r="T34" s="314">
        <v>0</v>
      </c>
      <c r="U34" s="312" t="s">
        <v>451</v>
      </c>
      <c r="V34" s="312" t="s">
        <v>451</v>
      </c>
      <c r="W34" s="314" t="s">
        <v>451</v>
      </c>
      <c r="X34" s="312" t="s">
        <v>451</v>
      </c>
      <c r="Y34" s="312" t="s">
        <v>451</v>
      </c>
      <c r="Z34" s="314" t="s">
        <v>451</v>
      </c>
    </row>
    <row r="35" spans="1:26">
      <c r="A35" s="665" t="s">
        <v>998</v>
      </c>
      <c r="B35" s="421" t="s">
        <v>489</v>
      </c>
      <c r="C35" s="311">
        <v>0</v>
      </c>
      <c r="D35" s="312">
        <v>71</v>
      </c>
      <c r="E35" s="313">
        <v>0</v>
      </c>
      <c r="F35" s="311">
        <v>0</v>
      </c>
      <c r="G35" s="312">
        <v>93</v>
      </c>
      <c r="H35" s="313">
        <v>0</v>
      </c>
      <c r="I35" s="311" t="s">
        <v>451</v>
      </c>
      <c r="J35" s="312" t="s">
        <v>451</v>
      </c>
      <c r="K35" s="314" t="s">
        <v>451</v>
      </c>
      <c r="L35" s="312">
        <v>0</v>
      </c>
      <c r="M35" s="312">
        <v>42</v>
      </c>
      <c r="N35" s="314">
        <v>0</v>
      </c>
      <c r="O35" s="312">
        <v>0</v>
      </c>
      <c r="P35" s="312">
        <v>69</v>
      </c>
      <c r="Q35" s="314">
        <v>0</v>
      </c>
      <c r="R35" s="312">
        <v>0</v>
      </c>
      <c r="S35" s="312">
        <v>72</v>
      </c>
      <c r="T35" s="314">
        <v>0</v>
      </c>
      <c r="U35" s="312">
        <v>0</v>
      </c>
      <c r="V35" s="312">
        <v>49</v>
      </c>
      <c r="W35" s="314">
        <v>0</v>
      </c>
      <c r="X35" s="312" t="s">
        <v>451</v>
      </c>
      <c r="Y35" s="312" t="s">
        <v>451</v>
      </c>
      <c r="Z35" s="314" t="s">
        <v>451</v>
      </c>
    </row>
    <row r="36" spans="1:26">
      <c r="A36" s="665" t="s">
        <v>999</v>
      </c>
      <c r="B36" s="421" t="s">
        <v>491</v>
      </c>
      <c r="C36" s="311">
        <v>0</v>
      </c>
      <c r="D36" s="312">
        <v>6</v>
      </c>
      <c r="E36" s="313">
        <v>0</v>
      </c>
      <c r="F36" s="311">
        <v>0</v>
      </c>
      <c r="G36" s="312">
        <v>23</v>
      </c>
      <c r="H36" s="313">
        <v>0</v>
      </c>
      <c r="I36" s="311" t="s">
        <v>451</v>
      </c>
      <c r="J36" s="312" t="s">
        <v>451</v>
      </c>
      <c r="K36" s="314" t="s">
        <v>451</v>
      </c>
      <c r="L36" s="312">
        <v>0</v>
      </c>
      <c r="M36" s="312">
        <v>37</v>
      </c>
      <c r="N36" s="314">
        <v>0</v>
      </c>
      <c r="O36" s="312">
        <v>0</v>
      </c>
      <c r="P36" s="312">
        <v>36</v>
      </c>
      <c r="Q36" s="314">
        <v>0</v>
      </c>
      <c r="R36" s="312">
        <v>0</v>
      </c>
      <c r="S36" s="312">
        <v>28</v>
      </c>
      <c r="T36" s="314">
        <v>0</v>
      </c>
      <c r="U36" s="312">
        <v>0</v>
      </c>
      <c r="V36" s="312">
        <v>29</v>
      </c>
      <c r="W36" s="314">
        <v>0</v>
      </c>
      <c r="X36" s="312" t="s">
        <v>451</v>
      </c>
      <c r="Y36" s="312" t="s">
        <v>451</v>
      </c>
      <c r="Z36" s="314" t="s">
        <v>451</v>
      </c>
    </row>
    <row r="37" spans="1:26">
      <c r="A37" s="665" t="s">
        <v>1000</v>
      </c>
      <c r="B37" s="421" t="s">
        <v>488</v>
      </c>
      <c r="C37" s="311">
        <v>0</v>
      </c>
      <c r="D37" s="312">
        <v>24</v>
      </c>
      <c r="E37" s="313">
        <v>0</v>
      </c>
      <c r="F37" s="311">
        <v>0</v>
      </c>
      <c r="G37" s="312">
        <v>59</v>
      </c>
      <c r="H37" s="313">
        <v>0</v>
      </c>
      <c r="I37" s="311" t="s">
        <v>451</v>
      </c>
      <c r="J37" s="312" t="s">
        <v>451</v>
      </c>
      <c r="K37" s="314" t="s">
        <v>451</v>
      </c>
      <c r="L37" s="312" t="s">
        <v>451</v>
      </c>
      <c r="M37" s="312" t="s">
        <v>451</v>
      </c>
      <c r="N37" s="314" t="s">
        <v>451</v>
      </c>
      <c r="O37" s="312" t="s">
        <v>451</v>
      </c>
      <c r="P37" s="312" t="s">
        <v>451</v>
      </c>
      <c r="Q37" s="314" t="s">
        <v>451</v>
      </c>
      <c r="R37" s="312" t="s">
        <v>451</v>
      </c>
      <c r="S37" s="312" t="s">
        <v>451</v>
      </c>
      <c r="T37" s="314" t="s">
        <v>451</v>
      </c>
      <c r="U37" s="312" t="s">
        <v>451</v>
      </c>
      <c r="V37" s="312" t="s">
        <v>451</v>
      </c>
      <c r="W37" s="314" t="s">
        <v>451</v>
      </c>
      <c r="X37" s="312" t="s">
        <v>451</v>
      </c>
      <c r="Y37" s="312" t="s">
        <v>451</v>
      </c>
      <c r="Z37" s="314" t="s">
        <v>451</v>
      </c>
    </row>
    <row r="38" spans="1:26">
      <c r="A38" s="665" t="s">
        <v>1001</v>
      </c>
      <c r="B38" s="421" t="s">
        <v>492</v>
      </c>
      <c r="C38" s="311" t="s">
        <v>451</v>
      </c>
      <c r="D38" s="312" t="s">
        <v>451</v>
      </c>
      <c r="E38" s="313" t="s">
        <v>451</v>
      </c>
      <c r="F38" s="311">
        <v>0</v>
      </c>
      <c r="G38" s="312">
        <v>7</v>
      </c>
      <c r="H38" s="313">
        <v>0</v>
      </c>
      <c r="I38" s="311" t="s">
        <v>451</v>
      </c>
      <c r="J38" s="312" t="s">
        <v>451</v>
      </c>
      <c r="K38" s="314" t="s">
        <v>451</v>
      </c>
      <c r="L38" s="312" t="s">
        <v>451</v>
      </c>
      <c r="M38" s="312" t="s">
        <v>451</v>
      </c>
      <c r="N38" s="314" t="s">
        <v>451</v>
      </c>
      <c r="O38" s="312" t="s">
        <v>451</v>
      </c>
      <c r="P38" s="312" t="s">
        <v>451</v>
      </c>
      <c r="Q38" s="314" t="s">
        <v>451</v>
      </c>
      <c r="R38" s="312" t="s">
        <v>451</v>
      </c>
      <c r="S38" s="312" t="s">
        <v>451</v>
      </c>
      <c r="T38" s="314" t="s">
        <v>451</v>
      </c>
      <c r="U38" s="312" t="s">
        <v>451</v>
      </c>
      <c r="V38" s="312" t="s">
        <v>451</v>
      </c>
      <c r="W38" s="314" t="s">
        <v>451</v>
      </c>
      <c r="X38" s="312" t="s">
        <v>451</v>
      </c>
      <c r="Y38" s="312" t="s">
        <v>451</v>
      </c>
      <c r="Z38" s="314" t="s">
        <v>451</v>
      </c>
    </row>
    <row r="39" spans="1:26">
      <c r="A39" s="665" t="s">
        <v>1002</v>
      </c>
      <c r="B39" s="421" t="s">
        <v>493</v>
      </c>
      <c r="C39" s="311" t="s">
        <v>451</v>
      </c>
      <c r="D39" s="312" t="s">
        <v>451</v>
      </c>
      <c r="E39" s="313" t="s">
        <v>451</v>
      </c>
      <c r="F39" s="311">
        <v>0</v>
      </c>
      <c r="G39" s="312">
        <v>1</v>
      </c>
      <c r="H39" s="313">
        <v>0</v>
      </c>
      <c r="I39" s="311" t="s">
        <v>451</v>
      </c>
      <c r="J39" s="312" t="s">
        <v>451</v>
      </c>
      <c r="K39" s="314" t="s">
        <v>451</v>
      </c>
      <c r="L39" s="312" t="s">
        <v>451</v>
      </c>
      <c r="M39" s="312" t="s">
        <v>451</v>
      </c>
      <c r="N39" s="314" t="s">
        <v>451</v>
      </c>
      <c r="O39" s="312" t="s">
        <v>451</v>
      </c>
      <c r="P39" s="312" t="s">
        <v>451</v>
      </c>
      <c r="Q39" s="314" t="s">
        <v>451</v>
      </c>
      <c r="R39" s="312" t="s">
        <v>451</v>
      </c>
      <c r="S39" s="312" t="s">
        <v>451</v>
      </c>
      <c r="T39" s="314" t="s">
        <v>451</v>
      </c>
      <c r="U39" s="312" t="s">
        <v>451</v>
      </c>
      <c r="V39" s="312" t="s">
        <v>451</v>
      </c>
      <c r="W39" s="314" t="s">
        <v>451</v>
      </c>
      <c r="X39" s="312" t="s">
        <v>451</v>
      </c>
      <c r="Y39" s="312" t="s">
        <v>451</v>
      </c>
      <c r="Z39" s="314" t="s">
        <v>451</v>
      </c>
    </row>
    <row r="40" spans="1:26">
      <c r="A40" s="665" t="s">
        <v>1003</v>
      </c>
      <c r="B40" s="421" t="s">
        <v>490</v>
      </c>
      <c r="C40" s="311">
        <v>0</v>
      </c>
      <c r="D40" s="312">
        <v>2</v>
      </c>
      <c r="E40" s="313">
        <v>0</v>
      </c>
      <c r="F40" s="311" t="s">
        <v>451</v>
      </c>
      <c r="G40" s="312" t="s">
        <v>451</v>
      </c>
      <c r="H40" s="313" t="s">
        <v>451</v>
      </c>
      <c r="I40" s="311" t="s">
        <v>451</v>
      </c>
      <c r="J40" s="312" t="s">
        <v>451</v>
      </c>
      <c r="K40" s="314" t="s">
        <v>451</v>
      </c>
      <c r="L40" s="312" t="s">
        <v>451</v>
      </c>
      <c r="M40" s="312" t="s">
        <v>451</v>
      </c>
      <c r="N40" s="314" t="s">
        <v>451</v>
      </c>
      <c r="O40" s="312" t="s">
        <v>451</v>
      </c>
      <c r="P40" s="312" t="s">
        <v>451</v>
      </c>
      <c r="Q40" s="314" t="s">
        <v>451</v>
      </c>
      <c r="R40" s="312" t="s">
        <v>451</v>
      </c>
      <c r="S40" s="312" t="s">
        <v>451</v>
      </c>
      <c r="T40" s="314" t="s">
        <v>451</v>
      </c>
      <c r="U40" s="312" t="s">
        <v>451</v>
      </c>
      <c r="V40" s="312" t="s">
        <v>451</v>
      </c>
      <c r="W40" s="314" t="s">
        <v>451</v>
      </c>
      <c r="X40" s="312" t="s">
        <v>451</v>
      </c>
      <c r="Y40" s="312" t="s">
        <v>451</v>
      </c>
      <c r="Z40" s="314" t="s">
        <v>451</v>
      </c>
    </row>
    <row r="41" spans="1:26" ht="16" thickBot="1">
      <c r="A41" s="665" t="s">
        <v>1004</v>
      </c>
      <c r="B41" s="421" t="s">
        <v>492</v>
      </c>
      <c r="C41" s="321">
        <v>0</v>
      </c>
      <c r="D41" s="322">
        <v>3</v>
      </c>
      <c r="E41" s="323">
        <v>0</v>
      </c>
      <c r="F41" s="321" t="s">
        <v>451</v>
      </c>
      <c r="G41" s="322" t="s">
        <v>451</v>
      </c>
      <c r="H41" s="323" t="s">
        <v>451</v>
      </c>
      <c r="I41" s="321" t="s">
        <v>451</v>
      </c>
      <c r="J41" s="322" t="s">
        <v>451</v>
      </c>
      <c r="K41" s="324" t="s">
        <v>451</v>
      </c>
      <c r="L41" s="322" t="s">
        <v>451</v>
      </c>
      <c r="M41" s="322" t="s">
        <v>451</v>
      </c>
      <c r="N41" s="324" t="s">
        <v>451</v>
      </c>
      <c r="O41" s="322" t="s">
        <v>451</v>
      </c>
      <c r="P41" s="322" t="s">
        <v>451</v>
      </c>
      <c r="Q41" s="324" t="s">
        <v>451</v>
      </c>
      <c r="R41" s="322" t="s">
        <v>451</v>
      </c>
      <c r="S41" s="322" t="s">
        <v>451</v>
      </c>
      <c r="T41" s="324" t="s">
        <v>451</v>
      </c>
      <c r="U41" s="322" t="s">
        <v>451</v>
      </c>
      <c r="V41" s="322" t="s">
        <v>451</v>
      </c>
      <c r="W41" s="324" t="s">
        <v>451</v>
      </c>
      <c r="X41" s="322" t="s">
        <v>451</v>
      </c>
      <c r="Y41" s="322" t="s">
        <v>451</v>
      </c>
      <c r="Z41" s="324" t="s">
        <v>451</v>
      </c>
    </row>
    <row r="42" spans="1:26">
      <c r="B42" s="318" t="s">
        <v>1005</v>
      </c>
      <c r="J42" s="228"/>
    </row>
    <row r="43" spans="1:26" ht="16" thickBot="1">
      <c r="B43" s="319"/>
      <c r="J43" s="228"/>
    </row>
    <row r="44" spans="1:26" ht="16" thickBot="1">
      <c r="B44" s="319"/>
      <c r="C44" s="793" t="s">
        <v>478</v>
      </c>
      <c r="D44" s="794"/>
      <c r="E44" s="795"/>
      <c r="F44" s="793" t="s">
        <v>479</v>
      </c>
      <c r="G44" s="794"/>
      <c r="H44" s="794"/>
      <c r="I44" s="793" t="s">
        <v>480</v>
      </c>
      <c r="J44" s="794"/>
      <c r="K44" s="795"/>
      <c r="L44" s="796" t="s">
        <v>483</v>
      </c>
      <c r="M44" s="794"/>
      <c r="N44" s="795"/>
      <c r="O44" s="796" t="s">
        <v>484</v>
      </c>
      <c r="P44" s="794"/>
      <c r="Q44" s="795"/>
      <c r="R44" s="796" t="s">
        <v>485</v>
      </c>
      <c r="S44" s="794"/>
      <c r="T44" s="795"/>
      <c r="U44" s="796" t="s">
        <v>486</v>
      </c>
      <c r="V44" s="794"/>
      <c r="W44" s="795"/>
      <c r="X44" s="796" t="s">
        <v>505</v>
      </c>
      <c r="Y44" s="794"/>
      <c r="Z44" s="795"/>
    </row>
    <row r="45" spans="1:26" ht="39" thickBot="1">
      <c r="B45" s="666" t="s">
        <v>1006</v>
      </c>
      <c r="C45" s="316" t="s">
        <v>595</v>
      </c>
      <c r="D45" s="315" t="s">
        <v>596</v>
      </c>
      <c r="E45" s="317" t="s">
        <v>287</v>
      </c>
      <c r="F45" s="315" t="s">
        <v>595</v>
      </c>
      <c r="G45" s="315" t="s">
        <v>596</v>
      </c>
      <c r="H45" s="315" t="s">
        <v>287</v>
      </c>
      <c r="I45" s="315" t="s">
        <v>595</v>
      </c>
      <c r="J45" s="315" t="s">
        <v>596</v>
      </c>
      <c r="K45" s="315" t="s">
        <v>287</v>
      </c>
      <c r="L45" s="315" t="s">
        <v>595</v>
      </c>
      <c r="M45" s="315" t="s">
        <v>596</v>
      </c>
      <c r="N45" s="315" t="s">
        <v>287</v>
      </c>
      <c r="O45" s="315" t="s">
        <v>595</v>
      </c>
      <c r="P45" s="315" t="s">
        <v>596</v>
      </c>
      <c r="Q45" s="315" t="s">
        <v>287</v>
      </c>
      <c r="R45" s="315" t="s">
        <v>595</v>
      </c>
      <c r="S45" s="315" t="s">
        <v>596</v>
      </c>
      <c r="T45" s="315" t="s">
        <v>287</v>
      </c>
      <c r="U45" s="315" t="s">
        <v>595</v>
      </c>
      <c r="V45" s="315" t="s">
        <v>596</v>
      </c>
      <c r="W45" s="315" t="s">
        <v>287</v>
      </c>
      <c r="X45" s="315" t="s">
        <v>595</v>
      </c>
      <c r="Y45" s="315" t="s">
        <v>596</v>
      </c>
      <c r="Z45" s="317" t="s">
        <v>287</v>
      </c>
    </row>
    <row r="46" spans="1:26" ht="16" thickBot="1">
      <c r="A46" s="688"/>
      <c r="B46" s="708" t="s">
        <v>1071</v>
      </c>
      <c r="C46" s="717">
        <v>769134</v>
      </c>
      <c r="D46" s="718">
        <v>978048</v>
      </c>
      <c r="E46" s="718">
        <v>78.639698665096191</v>
      </c>
      <c r="F46" s="717">
        <v>805896</v>
      </c>
      <c r="G46" s="718">
        <v>1018380</v>
      </c>
      <c r="H46" s="718">
        <v>79.135096918635483</v>
      </c>
      <c r="I46" s="717">
        <v>802830</v>
      </c>
      <c r="J46" s="718">
        <v>1033404</v>
      </c>
      <c r="K46" s="719">
        <v>77.687912955630139</v>
      </c>
      <c r="L46" s="718">
        <v>754974</v>
      </c>
      <c r="M46" s="718">
        <v>976374</v>
      </c>
      <c r="N46" s="719">
        <v>77.324263038548764</v>
      </c>
      <c r="O46" s="718">
        <v>580986</v>
      </c>
      <c r="P46" s="718">
        <v>789108</v>
      </c>
      <c r="Q46" s="719">
        <v>73.625663407290247</v>
      </c>
      <c r="R46" s="718">
        <v>388932</v>
      </c>
      <c r="S46" s="718">
        <v>536442</v>
      </c>
      <c r="T46" s="719">
        <v>72.502153075262569</v>
      </c>
      <c r="U46" s="718">
        <v>179370</v>
      </c>
      <c r="V46" s="718">
        <v>261264</v>
      </c>
      <c r="W46" s="719">
        <v>68.654694102516984</v>
      </c>
      <c r="X46" s="718" t="s">
        <v>451</v>
      </c>
      <c r="Y46" s="718" t="s">
        <v>451</v>
      </c>
      <c r="Z46" s="719" t="s">
        <v>451</v>
      </c>
    </row>
    <row r="47" spans="1:26">
      <c r="A47" t="s">
        <v>996</v>
      </c>
      <c r="B47" s="713" t="s">
        <v>1072</v>
      </c>
      <c r="C47" s="359">
        <v>43014</v>
      </c>
      <c r="D47" s="309">
        <v>67524</v>
      </c>
      <c r="E47" s="309">
        <v>63.701794917362719</v>
      </c>
      <c r="F47" s="359">
        <v>40494</v>
      </c>
      <c r="G47" s="309">
        <v>64698</v>
      </c>
      <c r="H47" s="309">
        <v>62.589260873597333</v>
      </c>
      <c r="I47" s="359">
        <v>36438</v>
      </c>
      <c r="J47" s="309">
        <v>60522</v>
      </c>
      <c r="K47" s="310">
        <v>60.206206007732717</v>
      </c>
      <c r="L47" s="309">
        <v>31194</v>
      </c>
      <c r="M47" s="309">
        <v>54180</v>
      </c>
      <c r="N47" s="310">
        <v>57.574750830564781</v>
      </c>
      <c r="O47" s="309">
        <v>23046</v>
      </c>
      <c r="P47" s="309">
        <v>43794</v>
      </c>
      <c r="Q47" s="310">
        <v>52.623647074941772</v>
      </c>
      <c r="R47" s="309">
        <v>16152</v>
      </c>
      <c r="S47" s="309">
        <v>30414</v>
      </c>
      <c r="T47" s="310">
        <v>53.107121720260409</v>
      </c>
      <c r="U47" s="309">
        <v>7902</v>
      </c>
      <c r="V47" s="309">
        <v>16104</v>
      </c>
      <c r="W47" s="310">
        <v>49.068554396423245</v>
      </c>
      <c r="X47" s="309" t="s">
        <v>451</v>
      </c>
      <c r="Y47" s="309" t="s">
        <v>451</v>
      </c>
      <c r="Z47" s="310" t="s">
        <v>451</v>
      </c>
    </row>
    <row r="48" spans="1:26">
      <c r="A48" s="665" t="s">
        <v>1007</v>
      </c>
      <c r="B48" s="421" t="s">
        <v>50</v>
      </c>
      <c r="C48" s="360">
        <v>16026</v>
      </c>
      <c r="D48" s="313">
        <v>25704</v>
      </c>
      <c r="E48" s="313">
        <v>62.348272642390292</v>
      </c>
      <c r="F48" s="360">
        <v>15822</v>
      </c>
      <c r="G48" s="313">
        <v>26304</v>
      </c>
      <c r="H48" s="313">
        <v>60.150547445255476</v>
      </c>
      <c r="I48" s="360">
        <v>15372</v>
      </c>
      <c r="J48" s="313">
        <v>24732</v>
      </c>
      <c r="K48" s="314">
        <v>62.154294032023294</v>
      </c>
      <c r="L48" s="313">
        <v>12996</v>
      </c>
      <c r="M48" s="313">
        <v>21132</v>
      </c>
      <c r="N48" s="314">
        <v>61.499148211243615</v>
      </c>
      <c r="O48" s="313">
        <v>9576</v>
      </c>
      <c r="P48" s="313">
        <v>16764</v>
      </c>
      <c r="Q48" s="314">
        <v>57.122405153901212</v>
      </c>
      <c r="R48" s="313">
        <v>6396</v>
      </c>
      <c r="S48" s="313">
        <v>12030</v>
      </c>
      <c r="T48" s="314">
        <v>53.167082294264333</v>
      </c>
      <c r="U48" s="313">
        <v>3258</v>
      </c>
      <c r="V48" s="313">
        <v>7338</v>
      </c>
      <c r="W48" s="314">
        <v>44.399018806214229</v>
      </c>
      <c r="X48" s="313" t="s">
        <v>451</v>
      </c>
      <c r="Y48" s="313" t="s">
        <v>451</v>
      </c>
      <c r="Z48" s="314" t="s">
        <v>451</v>
      </c>
    </row>
    <row r="49" spans="1:26">
      <c r="A49" s="665" t="s">
        <v>1008</v>
      </c>
      <c r="B49" s="421" t="s">
        <v>476</v>
      </c>
      <c r="C49" s="360">
        <v>4248</v>
      </c>
      <c r="D49" s="313">
        <v>6552</v>
      </c>
      <c r="E49" s="313">
        <v>64.835164835164832</v>
      </c>
      <c r="F49" s="360">
        <v>4554</v>
      </c>
      <c r="G49" s="313">
        <v>7176</v>
      </c>
      <c r="H49" s="313">
        <v>63.46153846153846</v>
      </c>
      <c r="I49" s="360">
        <v>4494</v>
      </c>
      <c r="J49" s="313">
        <v>7848</v>
      </c>
      <c r="K49" s="314">
        <v>57.262996941896027</v>
      </c>
      <c r="L49" s="313">
        <v>4122</v>
      </c>
      <c r="M49" s="313">
        <v>6852</v>
      </c>
      <c r="N49" s="314">
        <v>60.15761821366025</v>
      </c>
      <c r="O49" s="313">
        <v>2844</v>
      </c>
      <c r="P49" s="313">
        <v>5292</v>
      </c>
      <c r="Q49" s="314">
        <v>53.741496598639458</v>
      </c>
      <c r="R49" s="313">
        <v>2058</v>
      </c>
      <c r="S49" s="313">
        <v>3990</v>
      </c>
      <c r="T49" s="314">
        <v>51.578947368421055</v>
      </c>
      <c r="U49" s="313">
        <v>1008</v>
      </c>
      <c r="V49" s="313">
        <v>1860</v>
      </c>
      <c r="W49" s="314">
        <v>54.193548387096783</v>
      </c>
      <c r="X49" s="313" t="s">
        <v>451</v>
      </c>
      <c r="Y49" s="313" t="s">
        <v>451</v>
      </c>
      <c r="Z49" s="314" t="s">
        <v>451</v>
      </c>
    </row>
    <row r="50" spans="1:26">
      <c r="A50" s="665" t="s">
        <v>1009</v>
      </c>
      <c r="B50" s="421" t="s">
        <v>55</v>
      </c>
      <c r="C50" s="360">
        <v>4248</v>
      </c>
      <c r="D50" s="313">
        <v>6636</v>
      </c>
      <c r="E50" s="313">
        <v>64.014466546112118</v>
      </c>
      <c r="F50" s="360">
        <v>3804</v>
      </c>
      <c r="G50" s="313">
        <v>5706</v>
      </c>
      <c r="H50" s="313">
        <v>66.666666666666657</v>
      </c>
      <c r="I50" s="360">
        <v>3000</v>
      </c>
      <c r="J50" s="313">
        <v>5082</v>
      </c>
      <c r="K50" s="314">
        <v>59.031877213695395</v>
      </c>
      <c r="L50" s="313">
        <v>2904</v>
      </c>
      <c r="M50" s="313">
        <v>5244</v>
      </c>
      <c r="N50" s="314">
        <v>55.377574370709382</v>
      </c>
      <c r="O50" s="313">
        <v>1920</v>
      </c>
      <c r="P50" s="313">
        <v>3954</v>
      </c>
      <c r="Q50" s="314">
        <v>48.558421851289836</v>
      </c>
      <c r="R50" s="313">
        <v>1560</v>
      </c>
      <c r="S50" s="313">
        <v>2940</v>
      </c>
      <c r="T50" s="314">
        <v>53.061224489795919</v>
      </c>
      <c r="U50" s="313">
        <v>762</v>
      </c>
      <c r="V50" s="313">
        <v>1032</v>
      </c>
      <c r="W50" s="314">
        <v>73.837209302325576</v>
      </c>
      <c r="X50" s="313" t="s">
        <v>451</v>
      </c>
      <c r="Y50" s="313" t="s">
        <v>451</v>
      </c>
      <c r="Z50" s="314" t="s">
        <v>451</v>
      </c>
    </row>
    <row r="51" spans="1:26">
      <c r="A51" s="665" t="s">
        <v>1010</v>
      </c>
      <c r="B51" s="421" t="s">
        <v>477</v>
      </c>
      <c r="C51" s="360" t="s">
        <v>451</v>
      </c>
      <c r="D51" s="313" t="s">
        <v>451</v>
      </c>
      <c r="E51" s="313" t="s">
        <v>451</v>
      </c>
      <c r="F51" s="360">
        <v>6</v>
      </c>
      <c r="G51" s="313">
        <v>42</v>
      </c>
      <c r="H51" s="313">
        <v>14.285714285714285</v>
      </c>
      <c r="I51" s="360">
        <v>48</v>
      </c>
      <c r="J51" s="313">
        <v>246</v>
      </c>
      <c r="K51" s="314">
        <v>19.512195121951219</v>
      </c>
      <c r="L51" s="313">
        <v>432</v>
      </c>
      <c r="M51" s="313">
        <v>984</v>
      </c>
      <c r="N51" s="314">
        <v>43.902439024390247</v>
      </c>
      <c r="O51" s="313">
        <v>2292</v>
      </c>
      <c r="P51" s="313">
        <v>5208</v>
      </c>
      <c r="Q51" s="314">
        <v>44.009216589861751</v>
      </c>
      <c r="R51" s="313">
        <v>1578</v>
      </c>
      <c r="S51" s="313">
        <v>3114</v>
      </c>
      <c r="T51" s="314">
        <v>50.67437379576107</v>
      </c>
      <c r="U51" s="313">
        <v>906</v>
      </c>
      <c r="V51" s="313">
        <v>1710</v>
      </c>
      <c r="W51" s="314">
        <v>52.982456140350877</v>
      </c>
      <c r="X51" s="313" t="s">
        <v>451</v>
      </c>
      <c r="Y51" s="313" t="s">
        <v>451</v>
      </c>
      <c r="Z51" s="314" t="s">
        <v>451</v>
      </c>
    </row>
    <row r="52" spans="1:26">
      <c r="A52" s="665" t="s">
        <v>1011</v>
      </c>
      <c r="B52" s="421" t="s">
        <v>56</v>
      </c>
      <c r="C52" s="360">
        <v>4206</v>
      </c>
      <c r="D52" s="313">
        <v>6624</v>
      </c>
      <c r="E52" s="313">
        <v>63.496376811594203</v>
      </c>
      <c r="F52" s="360">
        <v>3942</v>
      </c>
      <c r="G52" s="313">
        <v>5856</v>
      </c>
      <c r="H52" s="313">
        <v>67.315573770491795</v>
      </c>
      <c r="I52" s="360">
        <v>3702</v>
      </c>
      <c r="J52" s="313">
        <v>6408</v>
      </c>
      <c r="K52" s="314">
        <v>57.771535580524343</v>
      </c>
      <c r="L52" s="313">
        <v>2826</v>
      </c>
      <c r="M52" s="313">
        <v>5460</v>
      </c>
      <c r="N52" s="314">
        <v>51.758241758241766</v>
      </c>
      <c r="O52" s="313">
        <v>2412</v>
      </c>
      <c r="P52" s="313">
        <v>5292</v>
      </c>
      <c r="Q52" s="314">
        <v>45.57823129251701</v>
      </c>
      <c r="R52" s="313">
        <v>1812</v>
      </c>
      <c r="S52" s="313">
        <v>3894</v>
      </c>
      <c r="T52" s="314">
        <v>46.533127889060097</v>
      </c>
      <c r="U52" s="313">
        <v>912</v>
      </c>
      <c r="V52" s="313">
        <v>2550</v>
      </c>
      <c r="W52" s="314">
        <v>35.764705882352942</v>
      </c>
      <c r="X52" s="313" t="s">
        <v>451</v>
      </c>
      <c r="Y52" s="313" t="s">
        <v>451</v>
      </c>
      <c r="Z52" s="314" t="s">
        <v>451</v>
      </c>
    </row>
    <row r="53" spans="1:26">
      <c r="A53" s="665" t="s">
        <v>1012</v>
      </c>
      <c r="B53" s="421" t="s">
        <v>57</v>
      </c>
      <c r="C53" s="360">
        <v>5004</v>
      </c>
      <c r="D53" s="313">
        <v>8508</v>
      </c>
      <c r="E53" s="313">
        <v>58.815232722143861</v>
      </c>
      <c r="F53" s="360">
        <v>4920</v>
      </c>
      <c r="G53" s="313">
        <v>8448</v>
      </c>
      <c r="H53" s="313">
        <v>58.238636363636367</v>
      </c>
      <c r="I53" s="360">
        <v>5388</v>
      </c>
      <c r="J53" s="313">
        <v>8316</v>
      </c>
      <c r="K53" s="314">
        <v>64.790764790764783</v>
      </c>
      <c r="L53" s="313">
        <v>4476</v>
      </c>
      <c r="M53" s="313">
        <v>7692</v>
      </c>
      <c r="N53" s="314">
        <v>58.190327613104522</v>
      </c>
      <c r="O53" s="313">
        <v>3714</v>
      </c>
      <c r="P53" s="313">
        <v>6444</v>
      </c>
      <c r="Q53" s="314">
        <v>57.635009310986959</v>
      </c>
      <c r="R53" s="313">
        <v>2652</v>
      </c>
      <c r="S53" s="313">
        <v>4026</v>
      </c>
      <c r="T53" s="314">
        <v>65.871833084947838</v>
      </c>
      <c r="U53" s="313">
        <v>1056</v>
      </c>
      <c r="V53" s="313">
        <v>1614</v>
      </c>
      <c r="W53" s="314">
        <v>65.427509293680302</v>
      </c>
      <c r="X53" s="313" t="s">
        <v>451</v>
      </c>
      <c r="Y53" s="313" t="s">
        <v>451</v>
      </c>
      <c r="Z53" s="314" t="s">
        <v>451</v>
      </c>
    </row>
    <row r="54" spans="1:26">
      <c r="A54" s="665" t="s">
        <v>1013</v>
      </c>
      <c r="B54" s="421" t="s">
        <v>54</v>
      </c>
      <c r="C54" s="360">
        <v>888</v>
      </c>
      <c r="D54" s="313">
        <v>1716</v>
      </c>
      <c r="E54" s="313">
        <v>51.748251748251747</v>
      </c>
      <c r="F54" s="360">
        <v>762</v>
      </c>
      <c r="G54" s="313">
        <v>1380</v>
      </c>
      <c r="H54" s="313">
        <v>55.217391304347828</v>
      </c>
      <c r="I54" s="360">
        <v>426</v>
      </c>
      <c r="J54" s="313">
        <v>594</v>
      </c>
      <c r="K54" s="314">
        <v>71.717171717171709</v>
      </c>
      <c r="L54" s="313">
        <v>246</v>
      </c>
      <c r="M54" s="313">
        <v>816</v>
      </c>
      <c r="N54" s="314">
        <v>30.147058823529409</v>
      </c>
      <c r="O54" s="313">
        <v>150</v>
      </c>
      <c r="P54" s="313">
        <v>366</v>
      </c>
      <c r="Q54" s="314">
        <v>40.983606557377051</v>
      </c>
      <c r="R54" s="313">
        <v>66</v>
      </c>
      <c r="S54" s="313">
        <v>240</v>
      </c>
      <c r="T54" s="314">
        <v>27.500000000000004</v>
      </c>
      <c r="U54" s="313" t="s">
        <v>451</v>
      </c>
      <c r="V54" s="313" t="s">
        <v>451</v>
      </c>
      <c r="W54" s="314" t="s">
        <v>451</v>
      </c>
      <c r="X54" s="313" t="s">
        <v>451</v>
      </c>
      <c r="Y54" s="313" t="s">
        <v>451</v>
      </c>
      <c r="Z54" s="314" t="s">
        <v>451</v>
      </c>
    </row>
    <row r="55" spans="1:26">
      <c r="A55" s="665" t="s">
        <v>1014</v>
      </c>
      <c r="B55" s="421" t="s">
        <v>53</v>
      </c>
      <c r="C55" s="360">
        <v>1068</v>
      </c>
      <c r="D55" s="313">
        <v>1914</v>
      </c>
      <c r="E55" s="313">
        <v>55.799373040752357</v>
      </c>
      <c r="F55" s="360">
        <v>1188</v>
      </c>
      <c r="G55" s="313">
        <v>1812</v>
      </c>
      <c r="H55" s="313">
        <v>65.562913907284766</v>
      </c>
      <c r="I55" s="360">
        <v>798</v>
      </c>
      <c r="J55" s="313">
        <v>1392</v>
      </c>
      <c r="K55" s="314">
        <v>57.327586206896555</v>
      </c>
      <c r="L55" s="313">
        <v>504</v>
      </c>
      <c r="M55" s="313">
        <v>1134</v>
      </c>
      <c r="N55" s="314">
        <v>44.444444444444443</v>
      </c>
      <c r="O55" s="313">
        <v>138</v>
      </c>
      <c r="P55" s="313">
        <v>474</v>
      </c>
      <c r="Q55" s="314">
        <v>29.11392405063291</v>
      </c>
      <c r="R55" s="313">
        <v>30</v>
      </c>
      <c r="S55" s="313">
        <v>180</v>
      </c>
      <c r="T55" s="314">
        <v>16.666666666666664</v>
      </c>
      <c r="U55" s="313" t="s">
        <v>451</v>
      </c>
      <c r="V55" s="313" t="s">
        <v>451</v>
      </c>
      <c r="W55" s="314" t="s">
        <v>451</v>
      </c>
      <c r="X55" s="313" t="s">
        <v>451</v>
      </c>
      <c r="Y55" s="313" t="s">
        <v>451</v>
      </c>
      <c r="Z55" s="314" t="s">
        <v>451</v>
      </c>
    </row>
    <row r="56" spans="1:26">
      <c r="A56" s="665" t="s">
        <v>1015</v>
      </c>
      <c r="B56" s="421" t="s">
        <v>58</v>
      </c>
      <c r="C56" s="360">
        <v>3372</v>
      </c>
      <c r="D56" s="313">
        <v>5328</v>
      </c>
      <c r="E56" s="313">
        <v>63.288288288288285</v>
      </c>
      <c r="F56" s="360">
        <v>3456</v>
      </c>
      <c r="G56" s="313">
        <v>5604</v>
      </c>
      <c r="H56" s="313">
        <v>61.670235546038541</v>
      </c>
      <c r="I56" s="360">
        <v>3210</v>
      </c>
      <c r="J56" s="313">
        <v>5904</v>
      </c>
      <c r="K56" s="314">
        <v>54.369918699186989</v>
      </c>
      <c r="L56" s="313">
        <v>2688</v>
      </c>
      <c r="M56" s="313">
        <v>4866</v>
      </c>
      <c r="N56" s="314">
        <v>55.240443896424161</v>
      </c>
      <c r="O56" s="313" t="s">
        <v>451</v>
      </c>
      <c r="P56" s="313" t="s">
        <v>451</v>
      </c>
      <c r="Q56" s="314" t="s">
        <v>451</v>
      </c>
      <c r="R56" s="313" t="s">
        <v>451</v>
      </c>
      <c r="S56" s="313" t="s">
        <v>451</v>
      </c>
      <c r="T56" s="314" t="s">
        <v>451</v>
      </c>
      <c r="U56" s="313" t="s">
        <v>451</v>
      </c>
      <c r="V56" s="313" t="s">
        <v>451</v>
      </c>
      <c r="W56" s="314" t="s">
        <v>451</v>
      </c>
      <c r="X56" s="313" t="s">
        <v>451</v>
      </c>
      <c r="Y56" s="313" t="s">
        <v>451</v>
      </c>
      <c r="Z56" s="314" t="s">
        <v>451</v>
      </c>
    </row>
    <row r="57" spans="1:26">
      <c r="A57" s="665" t="s">
        <v>1016</v>
      </c>
      <c r="B57" s="421" t="s">
        <v>52</v>
      </c>
      <c r="C57" s="360">
        <v>3954</v>
      </c>
      <c r="D57" s="313">
        <v>4542</v>
      </c>
      <c r="E57" s="313">
        <v>87.054161162483496</v>
      </c>
      <c r="F57" s="360">
        <v>2040</v>
      </c>
      <c r="G57" s="313">
        <v>2370</v>
      </c>
      <c r="H57" s="313">
        <v>86.075949367088612</v>
      </c>
      <c r="I57" s="360" t="s">
        <v>451</v>
      </c>
      <c r="J57" s="313" t="s">
        <v>451</v>
      </c>
      <c r="K57" s="314" t="s">
        <v>451</v>
      </c>
      <c r="L57" s="313" t="s">
        <v>451</v>
      </c>
      <c r="M57" s="313" t="s">
        <v>451</v>
      </c>
      <c r="N57" s="314" t="s">
        <v>451</v>
      </c>
      <c r="O57" s="313" t="s">
        <v>451</v>
      </c>
      <c r="P57" s="313" t="s">
        <v>451</v>
      </c>
      <c r="Q57" s="314" t="s">
        <v>451</v>
      </c>
      <c r="R57" s="313" t="s">
        <v>451</v>
      </c>
      <c r="S57" s="313" t="s">
        <v>451</v>
      </c>
      <c r="T57" s="314" t="s">
        <v>451</v>
      </c>
      <c r="U57" s="313" t="s">
        <v>451</v>
      </c>
      <c r="V57" s="313" t="s">
        <v>451</v>
      </c>
      <c r="W57" s="314" t="s">
        <v>451</v>
      </c>
      <c r="X57" s="313" t="s">
        <v>451</v>
      </c>
      <c r="Y57" s="313" t="s">
        <v>451</v>
      </c>
      <c r="Z57" s="314" t="s">
        <v>451</v>
      </c>
    </row>
    <row r="58" spans="1:26">
      <c r="A58" s="688"/>
      <c r="B58" s="688" t="s">
        <v>1073</v>
      </c>
      <c r="C58" s="720">
        <v>60619</v>
      </c>
      <c r="D58" s="714">
        <v>66754</v>
      </c>
      <c r="E58" s="714">
        <v>90.809539503250747</v>
      </c>
      <c r="F58" s="720">
        <v>59442</v>
      </c>
      <c r="G58" s="714">
        <v>64722</v>
      </c>
      <c r="H58" s="714">
        <v>91.842032075646614</v>
      </c>
      <c r="I58" s="720">
        <v>61290</v>
      </c>
      <c r="J58" s="714">
        <v>67554</v>
      </c>
      <c r="K58" s="715">
        <v>90.727418065547567</v>
      </c>
      <c r="L58" s="714">
        <v>57792</v>
      </c>
      <c r="M58" s="714">
        <v>66516</v>
      </c>
      <c r="N58" s="715">
        <v>86.88435865055024</v>
      </c>
      <c r="O58" s="714">
        <v>64702</v>
      </c>
      <c r="P58" s="714">
        <v>74989</v>
      </c>
      <c r="Q58" s="715">
        <v>86.281988024910319</v>
      </c>
      <c r="R58" s="714">
        <v>60313</v>
      </c>
      <c r="S58" s="714">
        <v>68475</v>
      </c>
      <c r="T58" s="715">
        <v>88.080321285140556</v>
      </c>
      <c r="U58" s="714">
        <v>48889</v>
      </c>
      <c r="V58" s="714">
        <v>55703</v>
      </c>
      <c r="W58" s="715">
        <v>87.76726567689353</v>
      </c>
      <c r="X58" s="714">
        <v>14387</v>
      </c>
      <c r="Y58" s="714">
        <v>15727</v>
      </c>
      <c r="Z58" s="715">
        <v>91.479621033890751</v>
      </c>
    </row>
    <row r="59" spans="1:26">
      <c r="A59" t="s">
        <v>996</v>
      </c>
      <c r="B59" s="716" t="s">
        <v>1074</v>
      </c>
      <c r="C59" s="359">
        <v>5658</v>
      </c>
      <c r="D59" s="309">
        <v>6222</v>
      </c>
      <c r="E59" s="309">
        <v>90.935390549662486</v>
      </c>
      <c r="F59" s="359">
        <v>5160</v>
      </c>
      <c r="G59" s="309">
        <v>5412</v>
      </c>
      <c r="H59" s="309">
        <v>95.343680709534368</v>
      </c>
      <c r="I59" s="359">
        <v>5220</v>
      </c>
      <c r="J59" s="309">
        <v>5460</v>
      </c>
      <c r="K59" s="310">
        <v>95.604395604395606</v>
      </c>
      <c r="L59" s="309">
        <v>3546</v>
      </c>
      <c r="M59" s="309">
        <v>3804</v>
      </c>
      <c r="N59" s="310">
        <v>93.217665615141954</v>
      </c>
      <c r="O59" s="309">
        <v>5280</v>
      </c>
      <c r="P59" s="309">
        <v>5706</v>
      </c>
      <c r="Q59" s="310">
        <v>92.534174553102005</v>
      </c>
      <c r="R59" s="309">
        <v>6186</v>
      </c>
      <c r="S59" s="309">
        <v>6654</v>
      </c>
      <c r="T59" s="310">
        <v>92.966636609558165</v>
      </c>
      <c r="U59" s="309">
        <v>4626</v>
      </c>
      <c r="V59" s="309">
        <v>4992</v>
      </c>
      <c r="W59" s="310">
        <v>92.668269230769226</v>
      </c>
      <c r="X59" s="309">
        <v>1080</v>
      </c>
      <c r="Y59" s="309">
        <v>1152</v>
      </c>
      <c r="Z59" s="310">
        <v>93.75</v>
      </c>
    </row>
    <row r="60" spans="1:26">
      <c r="A60" s="665" t="s">
        <v>1017</v>
      </c>
      <c r="B60" s="421" t="s">
        <v>592</v>
      </c>
      <c r="C60" s="360" t="s">
        <v>451</v>
      </c>
      <c r="D60" s="313" t="s">
        <v>451</v>
      </c>
      <c r="E60" s="313" t="s">
        <v>451</v>
      </c>
      <c r="F60" s="360" t="s">
        <v>451</v>
      </c>
      <c r="G60" s="313" t="s">
        <v>451</v>
      </c>
      <c r="H60" s="313" t="s">
        <v>451</v>
      </c>
      <c r="I60" s="360" t="s">
        <v>451</v>
      </c>
      <c r="J60" s="313" t="s">
        <v>451</v>
      </c>
      <c r="K60" s="314" t="s">
        <v>451</v>
      </c>
      <c r="L60" s="313" t="s">
        <v>451</v>
      </c>
      <c r="M60" s="313" t="s">
        <v>451</v>
      </c>
      <c r="N60" s="314" t="s">
        <v>451</v>
      </c>
      <c r="O60" s="313" t="s">
        <v>451</v>
      </c>
      <c r="P60" s="313" t="s">
        <v>451</v>
      </c>
      <c r="Q60" s="314" t="s">
        <v>451</v>
      </c>
      <c r="R60" s="313">
        <v>90</v>
      </c>
      <c r="S60" s="313">
        <v>90</v>
      </c>
      <c r="T60" s="314">
        <v>100</v>
      </c>
      <c r="U60" s="313">
        <v>786</v>
      </c>
      <c r="V60" s="313">
        <v>912</v>
      </c>
      <c r="W60" s="314">
        <v>86.18421052631578</v>
      </c>
      <c r="X60" s="313">
        <v>1080</v>
      </c>
      <c r="Y60" s="313">
        <v>1152</v>
      </c>
      <c r="Z60" s="314">
        <v>93.75</v>
      </c>
    </row>
    <row r="61" spans="1:26">
      <c r="A61" s="665" t="s">
        <v>997</v>
      </c>
      <c r="B61" s="421" t="s">
        <v>487</v>
      </c>
      <c r="C61" s="360" t="s">
        <v>451</v>
      </c>
      <c r="D61" s="313" t="s">
        <v>451</v>
      </c>
      <c r="E61" s="313" t="s">
        <v>451</v>
      </c>
      <c r="F61" s="360">
        <v>120</v>
      </c>
      <c r="G61" s="313">
        <v>120</v>
      </c>
      <c r="H61" s="313">
        <v>100</v>
      </c>
      <c r="I61" s="360">
        <v>228</v>
      </c>
      <c r="J61" s="313">
        <v>240</v>
      </c>
      <c r="K61" s="314">
        <v>95</v>
      </c>
      <c r="L61" s="313">
        <v>222</v>
      </c>
      <c r="M61" s="313">
        <v>222</v>
      </c>
      <c r="N61" s="314">
        <v>100</v>
      </c>
      <c r="O61" s="313">
        <v>690</v>
      </c>
      <c r="P61" s="313">
        <v>744</v>
      </c>
      <c r="Q61" s="314">
        <v>92.741935483870961</v>
      </c>
      <c r="R61" s="313">
        <v>1608</v>
      </c>
      <c r="S61" s="313">
        <v>1866</v>
      </c>
      <c r="T61" s="314">
        <v>86.173633440514479</v>
      </c>
      <c r="U61" s="313">
        <v>924</v>
      </c>
      <c r="V61" s="313">
        <v>984</v>
      </c>
      <c r="W61" s="314">
        <v>93.902439024390233</v>
      </c>
      <c r="X61" s="313" t="s">
        <v>451</v>
      </c>
      <c r="Y61" s="313" t="s">
        <v>451</v>
      </c>
      <c r="Z61" s="314" t="s">
        <v>451</v>
      </c>
    </row>
    <row r="62" spans="1:26">
      <c r="A62" s="665" t="s">
        <v>998</v>
      </c>
      <c r="B62" s="421" t="s">
        <v>489</v>
      </c>
      <c r="C62" s="360">
        <v>3948</v>
      </c>
      <c r="D62" s="313">
        <v>4140</v>
      </c>
      <c r="E62" s="313">
        <v>95.362318840579704</v>
      </c>
      <c r="F62" s="360">
        <v>2562</v>
      </c>
      <c r="G62" s="313">
        <v>2652</v>
      </c>
      <c r="H62" s="313">
        <v>96.606334841628964</v>
      </c>
      <c r="I62" s="360">
        <v>4062</v>
      </c>
      <c r="J62" s="313">
        <v>4110</v>
      </c>
      <c r="K62" s="314">
        <v>98.832116788321173</v>
      </c>
      <c r="L62" s="313">
        <v>2214</v>
      </c>
      <c r="M62" s="313">
        <v>2310</v>
      </c>
      <c r="N62" s="314">
        <v>95.844155844155836</v>
      </c>
      <c r="O62" s="313">
        <v>3408</v>
      </c>
      <c r="P62" s="313">
        <v>3606</v>
      </c>
      <c r="Q62" s="314">
        <v>94.509151414309486</v>
      </c>
      <c r="R62" s="313">
        <v>3732</v>
      </c>
      <c r="S62" s="313">
        <v>3786</v>
      </c>
      <c r="T62" s="314">
        <v>98.573692551505545</v>
      </c>
      <c r="U62" s="313">
        <v>2136</v>
      </c>
      <c r="V62" s="313">
        <v>2256</v>
      </c>
      <c r="W62" s="314">
        <v>94.680851063829792</v>
      </c>
      <c r="X62" s="313" t="s">
        <v>451</v>
      </c>
      <c r="Y62" s="313" t="s">
        <v>451</v>
      </c>
      <c r="Z62" s="314" t="s">
        <v>451</v>
      </c>
    </row>
    <row r="63" spans="1:26">
      <c r="A63" s="665" t="s">
        <v>999</v>
      </c>
      <c r="B63" s="421" t="s">
        <v>491</v>
      </c>
      <c r="C63" s="360">
        <v>234</v>
      </c>
      <c r="D63" s="313">
        <v>324</v>
      </c>
      <c r="E63" s="313">
        <v>72.222222222222214</v>
      </c>
      <c r="F63" s="360">
        <v>318</v>
      </c>
      <c r="G63" s="313">
        <v>348</v>
      </c>
      <c r="H63" s="313">
        <v>91.379310344827587</v>
      </c>
      <c r="I63" s="360">
        <v>744</v>
      </c>
      <c r="J63" s="313">
        <v>870</v>
      </c>
      <c r="K63" s="314">
        <v>85.517241379310349</v>
      </c>
      <c r="L63" s="313">
        <v>1110</v>
      </c>
      <c r="M63" s="313">
        <v>1272</v>
      </c>
      <c r="N63" s="314">
        <v>87.264150943396217</v>
      </c>
      <c r="O63" s="313">
        <v>1182</v>
      </c>
      <c r="P63" s="313">
        <v>1356</v>
      </c>
      <c r="Q63" s="314">
        <v>87.16814159292035</v>
      </c>
      <c r="R63" s="313">
        <v>756</v>
      </c>
      <c r="S63" s="313">
        <v>912</v>
      </c>
      <c r="T63" s="314">
        <v>82.89473684210526</v>
      </c>
      <c r="U63" s="313">
        <v>780</v>
      </c>
      <c r="V63" s="313">
        <v>840</v>
      </c>
      <c r="W63" s="314">
        <v>92.857142857142861</v>
      </c>
      <c r="X63" s="313" t="s">
        <v>451</v>
      </c>
      <c r="Y63" s="313" t="s">
        <v>451</v>
      </c>
      <c r="Z63" s="314" t="s">
        <v>451</v>
      </c>
    </row>
    <row r="64" spans="1:26">
      <c r="A64" s="665" t="s">
        <v>1001</v>
      </c>
      <c r="B64" s="421" t="s">
        <v>492</v>
      </c>
      <c r="C64" s="360" t="s">
        <v>451</v>
      </c>
      <c r="D64" s="313" t="s">
        <v>451</v>
      </c>
      <c r="E64" s="313" t="s">
        <v>451</v>
      </c>
      <c r="F64" s="360">
        <v>402</v>
      </c>
      <c r="G64" s="313">
        <v>420</v>
      </c>
      <c r="H64" s="313">
        <v>95.714285714285722</v>
      </c>
      <c r="I64" s="360">
        <v>126</v>
      </c>
      <c r="J64" s="313">
        <v>180</v>
      </c>
      <c r="K64" s="314">
        <v>70</v>
      </c>
      <c r="L64" s="313" t="s">
        <v>451</v>
      </c>
      <c r="M64" s="313" t="s">
        <v>451</v>
      </c>
      <c r="N64" s="314" t="s">
        <v>451</v>
      </c>
      <c r="O64" s="313" t="s">
        <v>451</v>
      </c>
      <c r="P64" s="313" t="s">
        <v>451</v>
      </c>
      <c r="Q64" s="314" t="s">
        <v>451</v>
      </c>
      <c r="R64" s="313" t="s">
        <v>451</v>
      </c>
      <c r="S64" s="313" t="s">
        <v>451</v>
      </c>
      <c r="T64" s="314" t="s">
        <v>451</v>
      </c>
      <c r="U64" s="313" t="s">
        <v>451</v>
      </c>
      <c r="V64" s="313" t="s">
        <v>451</v>
      </c>
      <c r="W64" s="314" t="s">
        <v>451</v>
      </c>
      <c r="X64" s="313" t="s">
        <v>451</v>
      </c>
      <c r="Y64" s="313" t="s">
        <v>451</v>
      </c>
      <c r="Z64" s="314" t="s">
        <v>451</v>
      </c>
    </row>
    <row r="65" spans="1:26">
      <c r="A65" s="665" t="s">
        <v>1002</v>
      </c>
      <c r="B65" s="421" t="s">
        <v>493</v>
      </c>
      <c r="C65" s="360" t="s">
        <v>451</v>
      </c>
      <c r="D65" s="313" t="s">
        <v>451</v>
      </c>
      <c r="E65" s="313" t="s">
        <v>451</v>
      </c>
      <c r="F65" s="360">
        <v>60</v>
      </c>
      <c r="G65" s="313">
        <v>60</v>
      </c>
      <c r="H65" s="313">
        <v>100</v>
      </c>
      <c r="I65" s="360">
        <v>60</v>
      </c>
      <c r="J65" s="313">
        <v>60</v>
      </c>
      <c r="K65" s="314">
        <v>100</v>
      </c>
      <c r="L65" s="313" t="s">
        <v>451</v>
      </c>
      <c r="M65" s="313" t="s">
        <v>451</v>
      </c>
      <c r="N65" s="314" t="s">
        <v>451</v>
      </c>
      <c r="O65" s="313" t="s">
        <v>451</v>
      </c>
      <c r="P65" s="313" t="s">
        <v>451</v>
      </c>
      <c r="Q65" s="314" t="s">
        <v>451</v>
      </c>
      <c r="R65" s="313" t="s">
        <v>451</v>
      </c>
      <c r="S65" s="313" t="s">
        <v>451</v>
      </c>
      <c r="T65" s="314" t="s">
        <v>451</v>
      </c>
      <c r="U65" s="313" t="s">
        <v>451</v>
      </c>
      <c r="V65" s="313" t="s">
        <v>451</v>
      </c>
      <c r="W65" s="314" t="s">
        <v>451</v>
      </c>
      <c r="X65" s="313" t="s">
        <v>451</v>
      </c>
      <c r="Y65" s="313" t="s">
        <v>451</v>
      </c>
      <c r="Z65" s="314" t="s">
        <v>451</v>
      </c>
    </row>
    <row r="66" spans="1:26">
      <c r="A66" s="665" t="s">
        <v>1000</v>
      </c>
      <c r="B66" s="421" t="s">
        <v>488</v>
      </c>
      <c r="C66" s="360">
        <v>1266</v>
      </c>
      <c r="D66" s="313">
        <v>1518</v>
      </c>
      <c r="E66" s="313">
        <v>83.399209486166001</v>
      </c>
      <c r="F66" s="360">
        <v>1632</v>
      </c>
      <c r="G66" s="313">
        <v>1746</v>
      </c>
      <c r="H66" s="313">
        <v>93.470790378006868</v>
      </c>
      <c r="I66" s="360" t="s">
        <v>451</v>
      </c>
      <c r="J66" s="313" t="s">
        <v>451</v>
      </c>
      <c r="K66" s="314" t="s">
        <v>451</v>
      </c>
      <c r="L66" s="313" t="s">
        <v>451</v>
      </c>
      <c r="M66" s="313" t="s">
        <v>451</v>
      </c>
      <c r="N66" s="314" t="s">
        <v>451</v>
      </c>
      <c r="O66" s="313" t="s">
        <v>451</v>
      </c>
      <c r="P66" s="313" t="s">
        <v>451</v>
      </c>
      <c r="Q66" s="314" t="s">
        <v>451</v>
      </c>
      <c r="R66" s="313" t="s">
        <v>451</v>
      </c>
      <c r="S66" s="313" t="s">
        <v>451</v>
      </c>
      <c r="T66" s="314" t="s">
        <v>451</v>
      </c>
      <c r="U66" s="313" t="s">
        <v>451</v>
      </c>
      <c r="V66" s="313" t="s">
        <v>451</v>
      </c>
      <c r="W66" s="314" t="s">
        <v>451</v>
      </c>
      <c r="X66" s="313" t="s">
        <v>451</v>
      </c>
      <c r="Y66" s="313" t="s">
        <v>451</v>
      </c>
      <c r="Z66" s="314" t="s">
        <v>451</v>
      </c>
    </row>
    <row r="67" spans="1:26">
      <c r="A67" s="665" t="s">
        <v>1003</v>
      </c>
      <c r="B67" s="421" t="s">
        <v>490</v>
      </c>
      <c r="C67" s="360">
        <v>30</v>
      </c>
      <c r="D67" s="313">
        <v>60</v>
      </c>
      <c r="E67" s="313">
        <v>50</v>
      </c>
      <c r="F67" s="360">
        <v>66</v>
      </c>
      <c r="G67" s="313">
        <v>66</v>
      </c>
      <c r="H67" s="313">
        <v>100</v>
      </c>
      <c r="I67" s="360" t="s">
        <v>451</v>
      </c>
      <c r="J67" s="313" t="s">
        <v>451</v>
      </c>
      <c r="K67" s="314" t="s">
        <v>451</v>
      </c>
      <c r="L67" s="313" t="s">
        <v>451</v>
      </c>
      <c r="M67" s="313" t="s">
        <v>451</v>
      </c>
      <c r="N67" s="314" t="s">
        <v>451</v>
      </c>
      <c r="O67" s="313" t="s">
        <v>451</v>
      </c>
      <c r="P67" s="313" t="s">
        <v>451</v>
      </c>
      <c r="Q67" s="314" t="s">
        <v>451</v>
      </c>
      <c r="R67" s="313" t="s">
        <v>451</v>
      </c>
      <c r="S67" s="313" t="s">
        <v>451</v>
      </c>
      <c r="T67" s="314" t="s">
        <v>451</v>
      </c>
      <c r="U67" s="313" t="s">
        <v>451</v>
      </c>
      <c r="V67" s="313" t="s">
        <v>451</v>
      </c>
      <c r="W67" s="314" t="s">
        <v>451</v>
      </c>
      <c r="X67" s="313" t="s">
        <v>451</v>
      </c>
      <c r="Y67" s="313" t="s">
        <v>451</v>
      </c>
      <c r="Z67" s="314" t="s">
        <v>451</v>
      </c>
    </row>
    <row r="68" spans="1:26" ht="16" thickBot="1">
      <c r="A68" s="665" t="s">
        <v>1004</v>
      </c>
      <c r="B68" s="421" t="s">
        <v>492</v>
      </c>
      <c r="C68" s="365">
        <v>180</v>
      </c>
      <c r="D68" s="323">
        <v>180</v>
      </c>
      <c r="E68" s="323">
        <v>100</v>
      </c>
      <c r="F68" s="365" t="s">
        <v>451</v>
      </c>
      <c r="G68" s="323" t="s">
        <v>451</v>
      </c>
      <c r="H68" s="323" t="s">
        <v>451</v>
      </c>
      <c r="I68" s="365" t="s">
        <v>451</v>
      </c>
      <c r="J68" s="323" t="s">
        <v>451</v>
      </c>
      <c r="K68" s="324" t="s">
        <v>451</v>
      </c>
      <c r="L68" s="323" t="s">
        <v>451</v>
      </c>
      <c r="M68" s="323" t="s">
        <v>451</v>
      </c>
      <c r="N68" s="324" t="s">
        <v>451</v>
      </c>
      <c r="O68" s="323" t="s">
        <v>451</v>
      </c>
      <c r="P68" s="323" t="s">
        <v>451</v>
      </c>
      <c r="Q68" s="324" t="s">
        <v>451</v>
      </c>
      <c r="R68" s="323" t="s">
        <v>451</v>
      </c>
      <c r="S68" s="323" t="s">
        <v>451</v>
      </c>
      <c r="T68" s="324" t="s">
        <v>451</v>
      </c>
      <c r="U68" s="323" t="s">
        <v>451</v>
      </c>
      <c r="V68" s="323" t="s">
        <v>451</v>
      </c>
      <c r="W68" s="324" t="s">
        <v>451</v>
      </c>
      <c r="X68" s="323" t="s">
        <v>451</v>
      </c>
      <c r="Y68" s="323" t="s">
        <v>451</v>
      </c>
      <c r="Z68" s="324" t="s">
        <v>451</v>
      </c>
    </row>
    <row r="69" spans="1:26">
      <c r="B69" s="318" t="s">
        <v>1018</v>
      </c>
    </row>
    <row r="70" spans="1:26" ht="16" thickBot="1"/>
    <row r="71" spans="1:26" ht="16" thickBot="1">
      <c r="C71" s="793" t="s">
        <v>478</v>
      </c>
      <c r="D71" s="794"/>
      <c r="E71" s="794"/>
      <c r="F71" s="793" t="s">
        <v>479</v>
      </c>
      <c r="G71" s="794"/>
      <c r="H71" s="794"/>
      <c r="I71" s="793" t="s">
        <v>480</v>
      </c>
      <c r="J71" s="794"/>
      <c r="K71" s="795"/>
      <c r="L71" s="796" t="s">
        <v>483</v>
      </c>
      <c r="M71" s="794"/>
      <c r="N71" s="795"/>
      <c r="O71" s="796" t="s">
        <v>484</v>
      </c>
      <c r="P71" s="794"/>
      <c r="Q71" s="795"/>
      <c r="R71" s="796" t="s">
        <v>485</v>
      </c>
      <c r="S71" s="794"/>
      <c r="T71" s="795"/>
      <c r="U71" s="796" t="s">
        <v>486</v>
      </c>
      <c r="V71" s="794"/>
      <c r="W71" s="795"/>
      <c r="X71" s="796" t="s">
        <v>505</v>
      </c>
      <c r="Y71" s="794"/>
      <c r="Z71" s="795"/>
    </row>
    <row r="72" spans="1:26" ht="44" thickBot="1">
      <c r="B72" s="666" t="s">
        <v>1019</v>
      </c>
      <c r="C72" s="316" t="s">
        <v>595</v>
      </c>
      <c r="D72" s="315" t="s">
        <v>597</v>
      </c>
      <c r="E72" s="315" t="s">
        <v>287</v>
      </c>
      <c r="F72" s="315" t="s">
        <v>595</v>
      </c>
      <c r="G72" s="315" t="s">
        <v>597</v>
      </c>
      <c r="H72" s="315" t="s">
        <v>287</v>
      </c>
      <c r="I72" s="315" t="s">
        <v>595</v>
      </c>
      <c r="J72" s="315" t="s">
        <v>597</v>
      </c>
      <c r="K72" s="315" t="s">
        <v>287</v>
      </c>
      <c r="L72" s="315" t="s">
        <v>595</v>
      </c>
      <c r="M72" s="315" t="s">
        <v>597</v>
      </c>
      <c r="N72" s="315" t="s">
        <v>287</v>
      </c>
      <c r="O72" s="315" t="s">
        <v>595</v>
      </c>
      <c r="P72" s="315" t="s">
        <v>597</v>
      </c>
      <c r="Q72" s="315" t="s">
        <v>287</v>
      </c>
      <c r="R72" s="315" t="s">
        <v>595</v>
      </c>
      <c r="S72" s="315" t="s">
        <v>597</v>
      </c>
      <c r="T72" s="315" t="s">
        <v>287</v>
      </c>
      <c r="U72" s="315" t="s">
        <v>595</v>
      </c>
      <c r="V72" s="315" t="s">
        <v>597</v>
      </c>
      <c r="W72" s="315" t="s">
        <v>287</v>
      </c>
      <c r="X72" s="315" t="s">
        <v>595</v>
      </c>
      <c r="Y72" s="315" t="s">
        <v>597</v>
      </c>
      <c r="Z72" s="317" t="s">
        <v>287</v>
      </c>
    </row>
    <row r="73" spans="1:26" ht="16" thickBot="1">
      <c r="A73" s="688"/>
      <c r="B73" s="708" t="s">
        <v>1071</v>
      </c>
      <c r="C73" s="717">
        <v>769134</v>
      </c>
      <c r="D73" s="718">
        <v>888492</v>
      </c>
      <c r="E73" s="718">
        <v>86.566226820275247</v>
      </c>
      <c r="F73" s="717">
        <v>805896</v>
      </c>
      <c r="G73" s="718">
        <v>930228</v>
      </c>
      <c r="H73" s="718">
        <v>86.634244507798087</v>
      </c>
      <c r="I73" s="717">
        <v>802830</v>
      </c>
      <c r="J73" s="718">
        <v>932664</v>
      </c>
      <c r="K73" s="719">
        <v>86.079231105735829</v>
      </c>
      <c r="L73" s="718">
        <v>754974</v>
      </c>
      <c r="M73" s="718">
        <v>888666</v>
      </c>
      <c r="N73" s="719">
        <v>84.955877686329856</v>
      </c>
      <c r="O73" s="718">
        <v>580986</v>
      </c>
      <c r="P73" s="718">
        <v>706074</v>
      </c>
      <c r="Q73" s="719">
        <v>82.284009891314511</v>
      </c>
      <c r="R73" s="718">
        <v>388932</v>
      </c>
      <c r="S73" s="718">
        <v>479106</v>
      </c>
      <c r="T73" s="719">
        <v>81.178695320033569</v>
      </c>
      <c r="U73" s="718">
        <v>179370</v>
      </c>
      <c r="V73" s="718">
        <v>229620</v>
      </c>
      <c r="W73" s="719">
        <v>78.116017768487069</v>
      </c>
      <c r="X73" s="718" t="s">
        <v>451</v>
      </c>
      <c r="Y73" s="718" t="s">
        <v>451</v>
      </c>
      <c r="Z73" s="719" t="s">
        <v>451</v>
      </c>
    </row>
    <row r="74" spans="1:26">
      <c r="A74" t="s">
        <v>996</v>
      </c>
      <c r="B74" s="713" t="s">
        <v>1072</v>
      </c>
      <c r="C74" s="359">
        <v>43014</v>
      </c>
      <c r="D74" s="309">
        <v>57378</v>
      </c>
      <c r="E74" s="309">
        <v>74.966014848896791</v>
      </c>
      <c r="F74" s="359">
        <v>40494</v>
      </c>
      <c r="G74" s="309">
        <v>54930</v>
      </c>
      <c r="H74" s="309">
        <v>73.719279082468589</v>
      </c>
      <c r="I74" s="359">
        <v>36438</v>
      </c>
      <c r="J74" s="309">
        <v>49896</v>
      </c>
      <c r="K74" s="310">
        <v>73.027898027898033</v>
      </c>
      <c r="L74" s="309">
        <v>31194</v>
      </c>
      <c r="M74" s="309">
        <v>43632</v>
      </c>
      <c r="N74" s="310">
        <v>71.493399339934001</v>
      </c>
      <c r="O74" s="309">
        <v>23046</v>
      </c>
      <c r="P74" s="309">
        <v>34770</v>
      </c>
      <c r="Q74" s="310">
        <v>66.281276962899057</v>
      </c>
      <c r="R74" s="309">
        <v>16152</v>
      </c>
      <c r="S74" s="309">
        <v>24480</v>
      </c>
      <c r="T74" s="310">
        <v>65.980392156862749</v>
      </c>
      <c r="U74" s="309">
        <v>7902</v>
      </c>
      <c r="V74" s="309">
        <v>12702</v>
      </c>
      <c r="W74" s="310">
        <v>62.210675484175724</v>
      </c>
      <c r="X74" s="309" t="s">
        <v>451</v>
      </c>
      <c r="Y74" s="309" t="s">
        <v>451</v>
      </c>
      <c r="Z74" s="310" t="s">
        <v>451</v>
      </c>
    </row>
    <row r="75" spans="1:26">
      <c r="A75" s="665" t="s">
        <v>1007</v>
      </c>
      <c r="B75" s="667" t="s">
        <v>50</v>
      </c>
      <c r="C75" s="360">
        <v>16026</v>
      </c>
      <c r="D75" s="313">
        <v>22224</v>
      </c>
      <c r="E75" s="313">
        <v>72.111231101511876</v>
      </c>
      <c r="F75" s="360">
        <v>15822</v>
      </c>
      <c r="G75" s="313">
        <v>22674</v>
      </c>
      <c r="H75" s="313">
        <v>69.780365175972477</v>
      </c>
      <c r="I75" s="360">
        <v>15372</v>
      </c>
      <c r="J75" s="313">
        <v>21156</v>
      </c>
      <c r="K75" s="314">
        <v>72.660238230289281</v>
      </c>
      <c r="L75" s="313">
        <v>12996</v>
      </c>
      <c r="M75" s="313">
        <v>18018</v>
      </c>
      <c r="N75" s="314">
        <v>72.127872127872124</v>
      </c>
      <c r="O75" s="313">
        <v>9576</v>
      </c>
      <c r="P75" s="313">
        <v>14040</v>
      </c>
      <c r="Q75" s="314">
        <v>68.205128205128204</v>
      </c>
      <c r="R75" s="313">
        <v>6396</v>
      </c>
      <c r="S75" s="313">
        <v>9762</v>
      </c>
      <c r="T75" s="314">
        <v>65.519360786724036</v>
      </c>
      <c r="U75" s="313">
        <v>3258</v>
      </c>
      <c r="V75" s="313">
        <v>5652</v>
      </c>
      <c r="W75" s="314">
        <v>57.643312101910823</v>
      </c>
      <c r="X75" s="313" t="s">
        <v>451</v>
      </c>
      <c r="Y75" s="313" t="s">
        <v>451</v>
      </c>
      <c r="Z75" s="314" t="s">
        <v>451</v>
      </c>
    </row>
    <row r="76" spans="1:26">
      <c r="A76" s="665" t="s">
        <v>1008</v>
      </c>
      <c r="B76" s="667" t="s">
        <v>476</v>
      </c>
      <c r="C76" s="360">
        <v>4248</v>
      </c>
      <c r="D76" s="313">
        <v>5592</v>
      </c>
      <c r="E76" s="313">
        <v>75.965665236051507</v>
      </c>
      <c r="F76" s="360">
        <v>4554</v>
      </c>
      <c r="G76" s="313">
        <v>6210</v>
      </c>
      <c r="H76" s="313">
        <v>73.333333333333329</v>
      </c>
      <c r="I76" s="360">
        <v>4494</v>
      </c>
      <c r="J76" s="313">
        <v>6570</v>
      </c>
      <c r="K76" s="314">
        <v>68.401826484018272</v>
      </c>
      <c r="L76" s="313">
        <v>4122</v>
      </c>
      <c r="M76" s="313">
        <v>5538</v>
      </c>
      <c r="N76" s="314">
        <v>74.431202600216679</v>
      </c>
      <c r="O76" s="313">
        <v>2844</v>
      </c>
      <c r="P76" s="313">
        <v>4320</v>
      </c>
      <c r="Q76" s="314">
        <v>65.833333333333329</v>
      </c>
      <c r="R76" s="313">
        <v>2058</v>
      </c>
      <c r="S76" s="313">
        <v>3312</v>
      </c>
      <c r="T76" s="314">
        <v>62.137681159420289</v>
      </c>
      <c r="U76" s="313">
        <v>1008</v>
      </c>
      <c r="V76" s="313">
        <v>1608</v>
      </c>
      <c r="W76" s="314">
        <v>62.68656716417911</v>
      </c>
      <c r="X76" s="313" t="s">
        <v>451</v>
      </c>
      <c r="Y76" s="313" t="s">
        <v>451</v>
      </c>
      <c r="Z76" s="314" t="s">
        <v>451</v>
      </c>
    </row>
    <row r="77" spans="1:26">
      <c r="A77" s="665" t="s">
        <v>1009</v>
      </c>
      <c r="B77" s="667" t="s">
        <v>55</v>
      </c>
      <c r="C77" s="360">
        <v>4248</v>
      </c>
      <c r="D77" s="313">
        <v>5520</v>
      </c>
      <c r="E77" s="313">
        <v>76.956521739130437</v>
      </c>
      <c r="F77" s="360">
        <v>3804</v>
      </c>
      <c r="G77" s="313">
        <v>4830</v>
      </c>
      <c r="H77" s="313">
        <v>78.757763975155285</v>
      </c>
      <c r="I77" s="360">
        <v>3000</v>
      </c>
      <c r="J77" s="313">
        <v>4008</v>
      </c>
      <c r="K77" s="314">
        <v>74.850299401197603</v>
      </c>
      <c r="L77" s="313">
        <v>2904</v>
      </c>
      <c r="M77" s="313">
        <v>4116</v>
      </c>
      <c r="N77" s="314">
        <v>70.553935860058317</v>
      </c>
      <c r="O77" s="313">
        <v>1920</v>
      </c>
      <c r="P77" s="313">
        <v>2916</v>
      </c>
      <c r="Q77" s="314">
        <v>65.843621399176953</v>
      </c>
      <c r="R77" s="313">
        <v>1560</v>
      </c>
      <c r="S77" s="313">
        <v>2328</v>
      </c>
      <c r="T77" s="314">
        <v>67.010309278350505</v>
      </c>
      <c r="U77" s="313">
        <v>762</v>
      </c>
      <c r="V77" s="313">
        <v>948</v>
      </c>
      <c r="W77" s="314">
        <v>80.379746835443029</v>
      </c>
      <c r="X77" s="313" t="s">
        <v>451</v>
      </c>
      <c r="Y77" s="313" t="s">
        <v>451</v>
      </c>
      <c r="Z77" s="314" t="s">
        <v>451</v>
      </c>
    </row>
    <row r="78" spans="1:26">
      <c r="A78" s="665" t="s">
        <v>1010</v>
      </c>
      <c r="B78" s="667" t="s">
        <v>477</v>
      </c>
      <c r="C78" s="360" t="s">
        <v>451</v>
      </c>
      <c r="D78" s="313" t="s">
        <v>451</v>
      </c>
      <c r="E78" s="313" t="s">
        <v>451</v>
      </c>
      <c r="F78" s="360">
        <v>6</v>
      </c>
      <c r="G78" s="313">
        <v>24</v>
      </c>
      <c r="H78" s="313">
        <v>25</v>
      </c>
      <c r="I78" s="360">
        <v>48</v>
      </c>
      <c r="J78" s="313">
        <v>114</v>
      </c>
      <c r="K78" s="314">
        <v>42.105263157894733</v>
      </c>
      <c r="L78" s="313">
        <v>432</v>
      </c>
      <c r="M78" s="313">
        <v>642</v>
      </c>
      <c r="N78" s="314">
        <v>67.289719626168221</v>
      </c>
      <c r="O78" s="313">
        <v>2292</v>
      </c>
      <c r="P78" s="313">
        <v>3564</v>
      </c>
      <c r="Q78" s="314">
        <v>64.309764309764304</v>
      </c>
      <c r="R78" s="313">
        <v>1578</v>
      </c>
      <c r="S78" s="313">
        <v>2406</v>
      </c>
      <c r="T78" s="314">
        <v>65.586034912718205</v>
      </c>
      <c r="U78" s="313">
        <v>906</v>
      </c>
      <c r="V78" s="313">
        <v>1302</v>
      </c>
      <c r="W78" s="314">
        <v>69.585253456221196</v>
      </c>
      <c r="X78" s="313" t="s">
        <v>451</v>
      </c>
      <c r="Y78" s="313" t="s">
        <v>451</v>
      </c>
      <c r="Z78" s="314" t="s">
        <v>451</v>
      </c>
    </row>
    <row r="79" spans="1:26">
      <c r="A79" s="665" t="s">
        <v>1011</v>
      </c>
      <c r="B79" s="667" t="s">
        <v>56</v>
      </c>
      <c r="C79" s="360">
        <v>4206</v>
      </c>
      <c r="D79" s="313">
        <v>5472</v>
      </c>
      <c r="E79" s="313">
        <v>76.864035087719301</v>
      </c>
      <c r="F79" s="360">
        <v>3942</v>
      </c>
      <c r="G79" s="313">
        <v>4848</v>
      </c>
      <c r="H79" s="313">
        <v>81.311881188118804</v>
      </c>
      <c r="I79" s="360">
        <v>3702</v>
      </c>
      <c r="J79" s="313">
        <v>5112</v>
      </c>
      <c r="K79" s="314">
        <v>72.417840375586849</v>
      </c>
      <c r="L79" s="313">
        <v>2826</v>
      </c>
      <c r="M79" s="313">
        <v>4146</v>
      </c>
      <c r="N79" s="314">
        <v>68.162083936324166</v>
      </c>
      <c r="O79" s="313">
        <v>2412</v>
      </c>
      <c r="P79" s="313">
        <v>4080</v>
      </c>
      <c r="Q79" s="314">
        <v>59.117647058823529</v>
      </c>
      <c r="R79" s="313">
        <v>1812</v>
      </c>
      <c r="S79" s="313">
        <v>2940</v>
      </c>
      <c r="T79" s="314">
        <v>61.632653061224488</v>
      </c>
      <c r="U79" s="313">
        <v>912</v>
      </c>
      <c r="V79" s="313">
        <v>1890</v>
      </c>
      <c r="W79" s="314">
        <v>48.253968253968253</v>
      </c>
      <c r="X79" s="313" t="s">
        <v>451</v>
      </c>
      <c r="Y79" s="313" t="s">
        <v>451</v>
      </c>
      <c r="Z79" s="314" t="s">
        <v>451</v>
      </c>
    </row>
    <row r="80" spans="1:26">
      <c r="A80" s="665" t="s">
        <v>1012</v>
      </c>
      <c r="B80" s="667" t="s">
        <v>57</v>
      </c>
      <c r="C80" s="360">
        <v>5004</v>
      </c>
      <c r="D80" s="313">
        <v>7086</v>
      </c>
      <c r="E80" s="313">
        <v>70.618120237087211</v>
      </c>
      <c r="F80" s="360">
        <v>4920</v>
      </c>
      <c r="G80" s="313">
        <v>7164</v>
      </c>
      <c r="H80" s="313">
        <v>68.67671691792296</v>
      </c>
      <c r="I80" s="360">
        <v>5388</v>
      </c>
      <c r="J80" s="313">
        <v>7104</v>
      </c>
      <c r="K80" s="314">
        <v>75.844594594594597</v>
      </c>
      <c r="L80" s="313">
        <v>4476</v>
      </c>
      <c r="M80" s="313">
        <v>6192</v>
      </c>
      <c r="N80" s="314">
        <v>72.286821705426348</v>
      </c>
      <c r="O80" s="313">
        <v>3714</v>
      </c>
      <c r="P80" s="313">
        <v>5196</v>
      </c>
      <c r="Q80" s="314">
        <v>71.47806004618937</v>
      </c>
      <c r="R80" s="313">
        <v>2652</v>
      </c>
      <c r="S80" s="313">
        <v>3480</v>
      </c>
      <c r="T80" s="314">
        <v>76.206896551724128</v>
      </c>
      <c r="U80" s="313">
        <v>1056</v>
      </c>
      <c r="V80" s="313">
        <v>1302</v>
      </c>
      <c r="W80" s="314">
        <v>81.105990783410135</v>
      </c>
      <c r="X80" s="313" t="s">
        <v>451</v>
      </c>
      <c r="Y80" s="313" t="s">
        <v>451</v>
      </c>
      <c r="Z80" s="314" t="s">
        <v>451</v>
      </c>
    </row>
    <row r="81" spans="1:26">
      <c r="A81" s="665" t="s">
        <v>1013</v>
      </c>
      <c r="B81" s="667" t="s">
        <v>54</v>
      </c>
      <c r="C81" s="360">
        <v>888</v>
      </c>
      <c r="D81" s="313">
        <v>1272</v>
      </c>
      <c r="E81" s="313">
        <v>69.811320754716974</v>
      </c>
      <c r="F81" s="360">
        <v>762</v>
      </c>
      <c r="G81" s="313">
        <v>1074</v>
      </c>
      <c r="H81" s="313">
        <v>70.949720670391059</v>
      </c>
      <c r="I81" s="360">
        <v>426</v>
      </c>
      <c r="J81" s="313">
        <v>528</v>
      </c>
      <c r="K81" s="314">
        <v>80.681818181818173</v>
      </c>
      <c r="L81" s="313">
        <v>246</v>
      </c>
      <c r="M81" s="313">
        <v>510</v>
      </c>
      <c r="N81" s="314">
        <v>48.235294117647058</v>
      </c>
      <c r="O81" s="313">
        <v>150</v>
      </c>
      <c r="P81" s="313">
        <v>306</v>
      </c>
      <c r="Q81" s="314">
        <v>49.019607843137251</v>
      </c>
      <c r="R81" s="313">
        <v>66</v>
      </c>
      <c r="S81" s="313">
        <v>174</v>
      </c>
      <c r="T81" s="314">
        <v>37.931034482758619</v>
      </c>
      <c r="U81" s="313" t="s">
        <v>451</v>
      </c>
      <c r="V81" s="313" t="s">
        <v>451</v>
      </c>
      <c r="W81" s="314" t="s">
        <v>451</v>
      </c>
      <c r="X81" s="313" t="s">
        <v>451</v>
      </c>
      <c r="Y81" s="313" t="s">
        <v>451</v>
      </c>
      <c r="Z81" s="314" t="s">
        <v>451</v>
      </c>
    </row>
    <row r="82" spans="1:26">
      <c r="A82" s="665" t="s">
        <v>1014</v>
      </c>
      <c r="B82" s="667" t="s">
        <v>53</v>
      </c>
      <c r="C82" s="360">
        <v>1068</v>
      </c>
      <c r="D82" s="313">
        <v>1536</v>
      </c>
      <c r="E82" s="313">
        <v>69.53125</v>
      </c>
      <c r="F82" s="360">
        <v>1188</v>
      </c>
      <c r="G82" s="313">
        <v>1446</v>
      </c>
      <c r="H82" s="313">
        <v>82.15767634854771</v>
      </c>
      <c r="I82" s="360">
        <v>798</v>
      </c>
      <c r="J82" s="313">
        <v>1032</v>
      </c>
      <c r="K82" s="314">
        <v>77.325581395348848</v>
      </c>
      <c r="L82" s="313">
        <v>504</v>
      </c>
      <c r="M82" s="313">
        <v>768</v>
      </c>
      <c r="N82" s="314">
        <v>65.625</v>
      </c>
      <c r="O82" s="313">
        <v>138</v>
      </c>
      <c r="P82" s="313">
        <v>348</v>
      </c>
      <c r="Q82" s="314">
        <v>39.655172413793103</v>
      </c>
      <c r="R82" s="313">
        <v>30</v>
      </c>
      <c r="S82" s="313">
        <v>78</v>
      </c>
      <c r="T82" s="314">
        <v>38.461538461538467</v>
      </c>
      <c r="U82" s="313" t="s">
        <v>451</v>
      </c>
      <c r="V82" s="313" t="s">
        <v>451</v>
      </c>
      <c r="W82" s="314" t="s">
        <v>451</v>
      </c>
      <c r="X82" s="313" t="s">
        <v>451</v>
      </c>
      <c r="Y82" s="313" t="s">
        <v>451</v>
      </c>
      <c r="Z82" s="314" t="s">
        <v>451</v>
      </c>
    </row>
    <row r="83" spans="1:26">
      <c r="A83" s="665" t="s">
        <v>1015</v>
      </c>
      <c r="B83" s="667" t="s">
        <v>58</v>
      </c>
      <c r="C83" s="360">
        <v>3372</v>
      </c>
      <c r="D83" s="313">
        <v>4326</v>
      </c>
      <c r="E83" s="313">
        <v>77.947295423023576</v>
      </c>
      <c r="F83" s="360">
        <v>3456</v>
      </c>
      <c r="G83" s="313">
        <v>4464</v>
      </c>
      <c r="H83" s="313">
        <v>77.41935483870968</v>
      </c>
      <c r="I83" s="360">
        <v>3210</v>
      </c>
      <c r="J83" s="313">
        <v>4272</v>
      </c>
      <c r="K83" s="314">
        <v>75.140449438202253</v>
      </c>
      <c r="L83" s="313">
        <v>2688</v>
      </c>
      <c r="M83" s="313">
        <v>3702</v>
      </c>
      <c r="N83" s="314">
        <v>72.609400324149107</v>
      </c>
      <c r="O83" s="313" t="s">
        <v>451</v>
      </c>
      <c r="P83" s="313" t="s">
        <v>451</v>
      </c>
      <c r="Q83" s="314" t="s">
        <v>451</v>
      </c>
      <c r="R83" s="313" t="s">
        <v>451</v>
      </c>
      <c r="S83" s="313" t="s">
        <v>451</v>
      </c>
      <c r="T83" s="314" t="s">
        <v>451</v>
      </c>
      <c r="U83" s="313" t="s">
        <v>451</v>
      </c>
      <c r="V83" s="313" t="s">
        <v>451</v>
      </c>
      <c r="W83" s="314" t="s">
        <v>451</v>
      </c>
      <c r="X83" s="313" t="s">
        <v>451</v>
      </c>
      <c r="Y83" s="313" t="s">
        <v>451</v>
      </c>
      <c r="Z83" s="314" t="s">
        <v>451</v>
      </c>
    </row>
    <row r="84" spans="1:26">
      <c r="A84" s="665" t="s">
        <v>1016</v>
      </c>
      <c r="B84" s="667" t="s">
        <v>52</v>
      </c>
      <c r="C84" s="360">
        <v>3954</v>
      </c>
      <c r="D84" s="313">
        <v>4350</v>
      </c>
      <c r="E84" s="313">
        <v>90.896551724137936</v>
      </c>
      <c r="F84" s="360">
        <v>2040</v>
      </c>
      <c r="G84" s="313">
        <v>2196</v>
      </c>
      <c r="H84" s="313">
        <v>92.896174863387984</v>
      </c>
      <c r="I84" s="360" t="s">
        <v>451</v>
      </c>
      <c r="J84" s="313" t="s">
        <v>451</v>
      </c>
      <c r="K84" s="314" t="s">
        <v>451</v>
      </c>
      <c r="L84" s="313" t="s">
        <v>451</v>
      </c>
      <c r="M84" s="313" t="s">
        <v>451</v>
      </c>
      <c r="N84" s="314" t="s">
        <v>451</v>
      </c>
      <c r="O84" s="313" t="s">
        <v>451</v>
      </c>
      <c r="P84" s="313" t="s">
        <v>451</v>
      </c>
      <c r="Q84" s="314" t="s">
        <v>451</v>
      </c>
      <c r="R84" s="313" t="s">
        <v>451</v>
      </c>
      <c r="S84" s="313" t="s">
        <v>451</v>
      </c>
      <c r="T84" s="314" t="s">
        <v>451</v>
      </c>
      <c r="U84" s="313" t="s">
        <v>451</v>
      </c>
      <c r="V84" s="313" t="s">
        <v>451</v>
      </c>
      <c r="W84" s="314" t="s">
        <v>451</v>
      </c>
      <c r="X84" s="313" t="s">
        <v>451</v>
      </c>
      <c r="Y84" s="313" t="s">
        <v>451</v>
      </c>
      <c r="Z84" s="314" t="s">
        <v>451</v>
      </c>
    </row>
    <row r="85" spans="1:26">
      <c r="A85" s="688"/>
      <c r="B85" s="688" t="s">
        <v>1073</v>
      </c>
      <c r="C85" s="720">
        <v>60619</v>
      </c>
      <c r="D85" s="714">
        <v>61273</v>
      </c>
      <c r="E85" s="714">
        <v>98.932645700390054</v>
      </c>
      <c r="F85" s="720">
        <v>59442</v>
      </c>
      <c r="G85" s="714">
        <v>60072</v>
      </c>
      <c r="H85" s="714">
        <v>98.951258489812218</v>
      </c>
      <c r="I85" s="720">
        <v>61290</v>
      </c>
      <c r="J85" s="714">
        <v>61734</v>
      </c>
      <c r="K85" s="715">
        <v>99.280785304694334</v>
      </c>
      <c r="L85" s="714">
        <v>57792</v>
      </c>
      <c r="M85" s="714">
        <v>58602</v>
      </c>
      <c r="N85" s="715">
        <v>98.617794614518274</v>
      </c>
      <c r="O85" s="714">
        <v>64702</v>
      </c>
      <c r="P85" s="714">
        <v>65806</v>
      </c>
      <c r="Q85" s="715">
        <v>98.322341427833322</v>
      </c>
      <c r="R85" s="714">
        <v>60313</v>
      </c>
      <c r="S85" s="714">
        <v>61105</v>
      </c>
      <c r="T85" s="715">
        <v>98.703870387038705</v>
      </c>
      <c r="U85" s="714">
        <v>48889</v>
      </c>
      <c r="V85" s="714">
        <v>49720</v>
      </c>
      <c r="W85" s="715">
        <v>98.328640386162519</v>
      </c>
      <c r="X85" s="714">
        <v>14387</v>
      </c>
      <c r="Y85" s="714">
        <v>14631</v>
      </c>
      <c r="Z85" s="715">
        <v>98.332308112910937</v>
      </c>
    </row>
    <row r="86" spans="1:26">
      <c r="A86" t="s">
        <v>996</v>
      </c>
      <c r="B86" s="716" t="s">
        <v>1074</v>
      </c>
      <c r="C86" s="359">
        <v>5658</v>
      </c>
      <c r="D86" s="309">
        <v>5760</v>
      </c>
      <c r="E86" s="309">
        <v>98.229166666666671</v>
      </c>
      <c r="F86" s="359">
        <v>5160</v>
      </c>
      <c r="G86" s="309">
        <v>5232</v>
      </c>
      <c r="H86" s="309">
        <v>98.623853211009177</v>
      </c>
      <c r="I86" s="359">
        <v>5220</v>
      </c>
      <c r="J86" s="309">
        <v>5238</v>
      </c>
      <c r="K86" s="310">
        <v>99.656357388316152</v>
      </c>
      <c r="L86" s="309">
        <v>3546</v>
      </c>
      <c r="M86" s="309">
        <v>3570</v>
      </c>
      <c r="N86" s="310">
        <v>99.327731092436977</v>
      </c>
      <c r="O86" s="309">
        <v>5280</v>
      </c>
      <c r="P86" s="309">
        <v>5346</v>
      </c>
      <c r="Q86" s="310">
        <v>98.76543209876543</v>
      </c>
      <c r="R86" s="309">
        <v>6186</v>
      </c>
      <c r="S86" s="309">
        <v>6312</v>
      </c>
      <c r="T86" s="310">
        <v>98.00380228136882</v>
      </c>
      <c r="U86" s="309">
        <v>4626</v>
      </c>
      <c r="V86" s="309">
        <v>4632</v>
      </c>
      <c r="W86" s="310">
        <v>99.870466321243526</v>
      </c>
      <c r="X86" s="309">
        <v>1080</v>
      </c>
      <c r="Y86" s="309">
        <v>1116</v>
      </c>
      <c r="Z86" s="310">
        <v>96.774193548387103</v>
      </c>
    </row>
    <row r="87" spans="1:26">
      <c r="A87" s="665" t="s">
        <v>1017</v>
      </c>
      <c r="B87" s="667" t="s">
        <v>592</v>
      </c>
      <c r="C87" s="360" t="s">
        <v>451</v>
      </c>
      <c r="D87" s="313" t="s">
        <v>451</v>
      </c>
      <c r="E87" s="313" t="s">
        <v>451</v>
      </c>
      <c r="F87" s="360" t="s">
        <v>451</v>
      </c>
      <c r="G87" s="313" t="s">
        <v>451</v>
      </c>
      <c r="H87" s="313" t="s">
        <v>451</v>
      </c>
      <c r="I87" s="360" t="s">
        <v>451</v>
      </c>
      <c r="J87" s="313" t="s">
        <v>451</v>
      </c>
      <c r="K87" s="314" t="s">
        <v>451</v>
      </c>
      <c r="L87" s="313" t="s">
        <v>451</v>
      </c>
      <c r="M87" s="313" t="s">
        <v>451</v>
      </c>
      <c r="N87" s="314" t="s">
        <v>451</v>
      </c>
      <c r="O87" s="313" t="s">
        <v>451</v>
      </c>
      <c r="P87" s="313" t="s">
        <v>451</v>
      </c>
      <c r="Q87" s="314" t="s">
        <v>451</v>
      </c>
      <c r="R87" s="313">
        <v>90</v>
      </c>
      <c r="S87" s="313">
        <v>90</v>
      </c>
      <c r="T87" s="314">
        <v>100</v>
      </c>
      <c r="U87" s="313">
        <v>786</v>
      </c>
      <c r="V87" s="313">
        <v>792</v>
      </c>
      <c r="W87" s="314">
        <v>99.242424242424249</v>
      </c>
      <c r="X87" s="313">
        <v>1080</v>
      </c>
      <c r="Y87" s="313">
        <v>1116</v>
      </c>
      <c r="Z87" s="314">
        <v>96.774193548387103</v>
      </c>
    </row>
    <row r="88" spans="1:26">
      <c r="A88" s="665" t="s">
        <v>997</v>
      </c>
      <c r="B88" s="667" t="s">
        <v>487</v>
      </c>
      <c r="C88" s="360" t="s">
        <v>451</v>
      </c>
      <c r="D88" s="313" t="s">
        <v>451</v>
      </c>
      <c r="E88" s="313" t="s">
        <v>451</v>
      </c>
      <c r="F88" s="360">
        <v>120</v>
      </c>
      <c r="G88" s="313">
        <v>120</v>
      </c>
      <c r="H88" s="313">
        <v>100</v>
      </c>
      <c r="I88" s="360">
        <v>228</v>
      </c>
      <c r="J88" s="313">
        <v>228</v>
      </c>
      <c r="K88" s="314">
        <v>100</v>
      </c>
      <c r="L88" s="313">
        <v>222</v>
      </c>
      <c r="M88" s="313">
        <v>222</v>
      </c>
      <c r="N88" s="314">
        <v>100</v>
      </c>
      <c r="O88" s="313">
        <v>690</v>
      </c>
      <c r="P88" s="313">
        <v>702</v>
      </c>
      <c r="Q88" s="314">
        <v>98.290598290598282</v>
      </c>
      <c r="R88" s="313">
        <v>1608</v>
      </c>
      <c r="S88" s="313">
        <v>1728</v>
      </c>
      <c r="T88" s="314">
        <v>93.055555555555557</v>
      </c>
      <c r="U88" s="313">
        <v>924</v>
      </c>
      <c r="V88" s="313">
        <v>924</v>
      </c>
      <c r="W88" s="314">
        <v>100</v>
      </c>
      <c r="X88" s="313" t="s">
        <v>451</v>
      </c>
      <c r="Y88" s="313" t="s">
        <v>451</v>
      </c>
      <c r="Z88" s="314" t="s">
        <v>451</v>
      </c>
    </row>
    <row r="89" spans="1:26">
      <c r="A89" s="665" t="s">
        <v>998</v>
      </c>
      <c r="B89" s="667" t="s">
        <v>489</v>
      </c>
      <c r="C89" s="360">
        <v>3948</v>
      </c>
      <c r="D89" s="313">
        <v>4020</v>
      </c>
      <c r="E89" s="313">
        <v>98.208955223880594</v>
      </c>
      <c r="F89" s="360">
        <v>2562</v>
      </c>
      <c r="G89" s="313">
        <v>2622</v>
      </c>
      <c r="H89" s="313">
        <v>97.711670480549202</v>
      </c>
      <c r="I89" s="360">
        <v>4062</v>
      </c>
      <c r="J89" s="313">
        <v>4080</v>
      </c>
      <c r="K89" s="314">
        <v>99.558823529411768</v>
      </c>
      <c r="L89" s="313">
        <v>2214</v>
      </c>
      <c r="M89" s="313">
        <v>2238</v>
      </c>
      <c r="N89" s="314">
        <v>98.927613941018762</v>
      </c>
      <c r="O89" s="313">
        <v>3408</v>
      </c>
      <c r="P89" s="313">
        <v>3462</v>
      </c>
      <c r="Q89" s="314">
        <v>98.440207972270372</v>
      </c>
      <c r="R89" s="313">
        <v>3732</v>
      </c>
      <c r="S89" s="313">
        <v>3738</v>
      </c>
      <c r="T89" s="314">
        <v>99.839486356340288</v>
      </c>
      <c r="U89" s="313">
        <v>2136</v>
      </c>
      <c r="V89" s="313">
        <v>2136</v>
      </c>
      <c r="W89" s="314">
        <v>100</v>
      </c>
      <c r="X89" s="313" t="s">
        <v>451</v>
      </c>
      <c r="Y89" s="313" t="s">
        <v>451</v>
      </c>
      <c r="Z89" s="314" t="s">
        <v>451</v>
      </c>
    </row>
    <row r="90" spans="1:26">
      <c r="A90" s="665" t="s">
        <v>999</v>
      </c>
      <c r="B90" s="667" t="s">
        <v>491</v>
      </c>
      <c r="C90" s="360">
        <v>234</v>
      </c>
      <c r="D90" s="313">
        <v>234</v>
      </c>
      <c r="E90" s="313">
        <v>100</v>
      </c>
      <c r="F90" s="360">
        <v>318</v>
      </c>
      <c r="G90" s="313">
        <v>318</v>
      </c>
      <c r="H90" s="313">
        <v>100</v>
      </c>
      <c r="I90" s="360">
        <v>744</v>
      </c>
      <c r="J90" s="313">
        <v>744</v>
      </c>
      <c r="K90" s="314">
        <v>100</v>
      </c>
      <c r="L90" s="313">
        <v>1110</v>
      </c>
      <c r="M90" s="313">
        <v>1110</v>
      </c>
      <c r="N90" s="314">
        <v>100</v>
      </c>
      <c r="O90" s="313">
        <v>1182</v>
      </c>
      <c r="P90" s="313">
        <v>1182</v>
      </c>
      <c r="Q90" s="314">
        <v>100</v>
      </c>
      <c r="R90" s="313">
        <v>756</v>
      </c>
      <c r="S90" s="313">
        <v>756</v>
      </c>
      <c r="T90" s="314">
        <v>100</v>
      </c>
      <c r="U90" s="313">
        <v>780</v>
      </c>
      <c r="V90" s="313">
        <v>780</v>
      </c>
      <c r="W90" s="314">
        <v>100</v>
      </c>
      <c r="X90" s="313" t="s">
        <v>451</v>
      </c>
      <c r="Y90" s="313" t="s">
        <v>451</v>
      </c>
      <c r="Z90" s="314" t="s">
        <v>451</v>
      </c>
    </row>
    <row r="91" spans="1:26">
      <c r="A91" s="665" t="s">
        <v>1001</v>
      </c>
      <c r="B91" s="667" t="s">
        <v>492</v>
      </c>
      <c r="C91" s="360" t="s">
        <v>451</v>
      </c>
      <c r="D91" s="313" t="s">
        <v>451</v>
      </c>
      <c r="E91" s="313" t="s">
        <v>451</v>
      </c>
      <c r="F91" s="360">
        <v>402</v>
      </c>
      <c r="G91" s="313">
        <v>402</v>
      </c>
      <c r="H91" s="313">
        <v>100</v>
      </c>
      <c r="I91" s="360">
        <v>126</v>
      </c>
      <c r="J91" s="313">
        <v>126</v>
      </c>
      <c r="K91" s="314">
        <v>100</v>
      </c>
      <c r="L91" s="313" t="s">
        <v>451</v>
      </c>
      <c r="M91" s="313" t="s">
        <v>451</v>
      </c>
      <c r="N91" s="314" t="s">
        <v>451</v>
      </c>
      <c r="O91" s="313" t="s">
        <v>451</v>
      </c>
      <c r="P91" s="313" t="s">
        <v>451</v>
      </c>
      <c r="Q91" s="314" t="s">
        <v>451</v>
      </c>
      <c r="R91" s="313" t="s">
        <v>451</v>
      </c>
      <c r="S91" s="313" t="s">
        <v>451</v>
      </c>
      <c r="T91" s="314" t="s">
        <v>451</v>
      </c>
      <c r="U91" s="313" t="s">
        <v>451</v>
      </c>
      <c r="V91" s="313" t="s">
        <v>451</v>
      </c>
      <c r="W91" s="314" t="s">
        <v>451</v>
      </c>
      <c r="X91" s="313" t="s">
        <v>451</v>
      </c>
      <c r="Y91" s="313" t="s">
        <v>451</v>
      </c>
      <c r="Z91" s="314" t="s">
        <v>451</v>
      </c>
    </row>
    <row r="92" spans="1:26">
      <c r="A92" s="665" t="s">
        <v>1002</v>
      </c>
      <c r="B92" s="667" t="s">
        <v>493</v>
      </c>
      <c r="C92" s="360" t="s">
        <v>451</v>
      </c>
      <c r="D92" s="313" t="s">
        <v>451</v>
      </c>
      <c r="E92" s="313" t="s">
        <v>451</v>
      </c>
      <c r="F92" s="360">
        <v>60</v>
      </c>
      <c r="G92" s="313">
        <v>60</v>
      </c>
      <c r="H92" s="313">
        <v>100</v>
      </c>
      <c r="I92" s="360">
        <v>60</v>
      </c>
      <c r="J92" s="313">
        <v>60</v>
      </c>
      <c r="K92" s="314">
        <v>100</v>
      </c>
      <c r="L92" s="313" t="s">
        <v>451</v>
      </c>
      <c r="M92" s="313" t="s">
        <v>451</v>
      </c>
      <c r="N92" s="314" t="s">
        <v>451</v>
      </c>
      <c r="O92" s="313" t="s">
        <v>451</v>
      </c>
      <c r="P92" s="313" t="s">
        <v>451</v>
      </c>
      <c r="Q92" s="314" t="s">
        <v>451</v>
      </c>
      <c r="R92" s="313" t="s">
        <v>451</v>
      </c>
      <c r="S92" s="313" t="s">
        <v>451</v>
      </c>
      <c r="T92" s="314" t="s">
        <v>451</v>
      </c>
      <c r="U92" s="313" t="s">
        <v>451</v>
      </c>
      <c r="V92" s="313" t="s">
        <v>451</v>
      </c>
      <c r="W92" s="314" t="s">
        <v>451</v>
      </c>
      <c r="X92" s="313" t="s">
        <v>451</v>
      </c>
      <c r="Y92" s="313" t="s">
        <v>451</v>
      </c>
      <c r="Z92" s="314" t="s">
        <v>451</v>
      </c>
    </row>
    <row r="93" spans="1:26">
      <c r="A93" s="665" t="s">
        <v>1000</v>
      </c>
      <c r="B93" s="667" t="s">
        <v>488</v>
      </c>
      <c r="C93" s="360">
        <v>1266</v>
      </c>
      <c r="D93" s="313">
        <v>1296</v>
      </c>
      <c r="E93" s="313">
        <v>97.68518518518519</v>
      </c>
      <c r="F93" s="360">
        <v>1632</v>
      </c>
      <c r="G93" s="313">
        <v>1644</v>
      </c>
      <c r="H93" s="313">
        <v>99.270072992700733</v>
      </c>
      <c r="I93" s="360" t="s">
        <v>451</v>
      </c>
      <c r="J93" s="313" t="s">
        <v>451</v>
      </c>
      <c r="K93" s="314" t="s">
        <v>451</v>
      </c>
      <c r="L93" s="313" t="s">
        <v>451</v>
      </c>
      <c r="M93" s="313" t="s">
        <v>451</v>
      </c>
      <c r="N93" s="314" t="s">
        <v>451</v>
      </c>
      <c r="O93" s="313" t="s">
        <v>451</v>
      </c>
      <c r="P93" s="313" t="s">
        <v>451</v>
      </c>
      <c r="Q93" s="314" t="s">
        <v>451</v>
      </c>
      <c r="R93" s="313" t="s">
        <v>451</v>
      </c>
      <c r="S93" s="313" t="s">
        <v>451</v>
      </c>
      <c r="T93" s="314" t="s">
        <v>451</v>
      </c>
      <c r="U93" s="313" t="s">
        <v>451</v>
      </c>
      <c r="V93" s="313" t="s">
        <v>451</v>
      </c>
      <c r="W93" s="314" t="s">
        <v>451</v>
      </c>
      <c r="X93" s="313" t="s">
        <v>451</v>
      </c>
      <c r="Y93" s="313" t="s">
        <v>451</v>
      </c>
      <c r="Z93" s="314" t="s">
        <v>451</v>
      </c>
    </row>
    <row r="94" spans="1:26">
      <c r="A94" s="665" t="s">
        <v>1003</v>
      </c>
      <c r="B94" s="667" t="s">
        <v>490</v>
      </c>
      <c r="C94" s="360">
        <v>30</v>
      </c>
      <c r="D94" s="313">
        <v>30</v>
      </c>
      <c r="E94" s="313">
        <v>100</v>
      </c>
      <c r="F94" s="360">
        <v>66</v>
      </c>
      <c r="G94" s="313">
        <v>66</v>
      </c>
      <c r="H94" s="313">
        <v>100</v>
      </c>
      <c r="I94" s="360" t="s">
        <v>451</v>
      </c>
      <c r="J94" s="313" t="s">
        <v>451</v>
      </c>
      <c r="K94" s="314" t="s">
        <v>451</v>
      </c>
      <c r="L94" s="313" t="s">
        <v>451</v>
      </c>
      <c r="M94" s="313" t="s">
        <v>451</v>
      </c>
      <c r="N94" s="314" t="s">
        <v>451</v>
      </c>
      <c r="O94" s="313" t="s">
        <v>451</v>
      </c>
      <c r="P94" s="313" t="s">
        <v>451</v>
      </c>
      <c r="Q94" s="314" t="s">
        <v>451</v>
      </c>
      <c r="R94" s="313" t="s">
        <v>451</v>
      </c>
      <c r="S94" s="313" t="s">
        <v>451</v>
      </c>
      <c r="T94" s="314" t="s">
        <v>451</v>
      </c>
      <c r="U94" s="313" t="s">
        <v>451</v>
      </c>
      <c r="V94" s="313" t="s">
        <v>451</v>
      </c>
      <c r="W94" s="314" t="s">
        <v>451</v>
      </c>
      <c r="X94" s="313" t="s">
        <v>451</v>
      </c>
      <c r="Y94" s="313" t="s">
        <v>451</v>
      </c>
      <c r="Z94" s="314" t="s">
        <v>451</v>
      </c>
    </row>
    <row r="95" spans="1:26" ht="16" thickBot="1">
      <c r="A95" s="665" t="s">
        <v>1004</v>
      </c>
      <c r="B95" s="667" t="s">
        <v>492</v>
      </c>
      <c r="C95" s="365">
        <v>180</v>
      </c>
      <c r="D95" s="323">
        <v>180</v>
      </c>
      <c r="E95" s="323">
        <v>100</v>
      </c>
      <c r="F95" s="365" t="s">
        <v>451</v>
      </c>
      <c r="G95" s="323" t="s">
        <v>451</v>
      </c>
      <c r="H95" s="323" t="s">
        <v>451</v>
      </c>
      <c r="I95" s="365" t="s">
        <v>451</v>
      </c>
      <c r="J95" s="323" t="s">
        <v>451</v>
      </c>
      <c r="K95" s="324" t="s">
        <v>451</v>
      </c>
      <c r="L95" s="323" t="s">
        <v>451</v>
      </c>
      <c r="M95" s="323" t="s">
        <v>451</v>
      </c>
      <c r="N95" s="324" t="s">
        <v>451</v>
      </c>
      <c r="O95" s="323" t="s">
        <v>451</v>
      </c>
      <c r="P95" s="323" t="s">
        <v>451</v>
      </c>
      <c r="Q95" s="324" t="s">
        <v>451</v>
      </c>
      <c r="R95" s="323" t="s">
        <v>451</v>
      </c>
      <c r="S95" s="323" t="s">
        <v>451</v>
      </c>
      <c r="T95" s="324" t="s">
        <v>451</v>
      </c>
      <c r="U95" s="323" t="s">
        <v>451</v>
      </c>
      <c r="V95" s="323" t="s">
        <v>451</v>
      </c>
      <c r="W95" s="324" t="s">
        <v>451</v>
      </c>
      <c r="X95" s="323" t="s">
        <v>451</v>
      </c>
      <c r="Y95" s="323" t="s">
        <v>451</v>
      </c>
      <c r="Z95" s="324" t="s">
        <v>451</v>
      </c>
    </row>
    <row r="96" spans="1:26">
      <c r="B96" s="318" t="s">
        <v>1020</v>
      </c>
    </row>
    <row r="97" spans="1:26">
      <c r="B97" s="319"/>
    </row>
    <row r="98" spans="1:26">
      <c r="B98" s="319"/>
    </row>
    <row r="99" spans="1:26" ht="16" thickBot="1"/>
    <row r="100" spans="1:26" ht="16" thickBot="1">
      <c r="C100" s="793" t="s">
        <v>478</v>
      </c>
      <c r="D100" s="794"/>
      <c r="E100" s="795"/>
      <c r="F100" s="793" t="s">
        <v>479</v>
      </c>
      <c r="G100" s="794"/>
      <c r="H100" s="795"/>
      <c r="I100" s="796" t="s">
        <v>480</v>
      </c>
      <c r="J100" s="794"/>
      <c r="K100" s="795"/>
      <c r="L100" s="796" t="s">
        <v>483</v>
      </c>
      <c r="M100" s="794"/>
      <c r="N100" s="795"/>
      <c r="O100" s="796" t="s">
        <v>484</v>
      </c>
      <c r="P100" s="794"/>
      <c r="Q100" s="795"/>
      <c r="R100" s="796" t="s">
        <v>485</v>
      </c>
      <c r="S100" s="794"/>
      <c r="T100" s="795"/>
      <c r="U100" s="796" t="s">
        <v>486</v>
      </c>
      <c r="V100" s="794"/>
      <c r="W100" s="795"/>
      <c r="X100" s="796" t="s">
        <v>505</v>
      </c>
      <c r="Y100" s="794"/>
      <c r="Z100" s="795"/>
    </row>
    <row r="101" spans="1:26" ht="46" thickBot="1">
      <c r="B101" s="666" t="s">
        <v>1021</v>
      </c>
      <c r="C101" s="316" t="s">
        <v>598</v>
      </c>
      <c r="D101" s="315" t="s">
        <v>594</v>
      </c>
      <c r="E101" s="317" t="s">
        <v>287</v>
      </c>
      <c r="F101" s="315" t="s">
        <v>598</v>
      </c>
      <c r="G101" s="315" t="s">
        <v>594</v>
      </c>
      <c r="H101" s="315" t="s">
        <v>287</v>
      </c>
      <c r="I101" s="315" t="s">
        <v>598</v>
      </c>
      <c r="J101" s="315" t="s">
        <v>594</v>
      </c>
      <c r="K101" s="315" t="s">
        <v>287</v>
      </c>
      <c r="L101" s="315" t="s">
        <v>598</v>
      </c>
      <c r="M101" s="315" t="s">
        <v>594</v>
      </c>
      <c r="N101" s="315" t="s">
        <v>287</v>
      </c>
      <c r="O101" s="315" t="s">
        <v>598</v>
      </c>
      <c r="P101" s="315" t="s">
        <v>594</v>
      </c>
      <c r="Q101" s="315" t="s">
        <v>287</v>
      </c>
      <c r="R101" s="315" t="s">
        <v>598</v>
      </c>
      <c r="S101" s="315" t="s">
        <v>594</v>
      </c>
      <c r="T101" s="315" t="s">
        <v>287</v>
      </c>
      <c r="U101" s="315" t="s">
        <v>598</v>
      </c>
      <c r="V101" s="315" t="s">
        <v>594</v>
      </c>
      <c r="W101" s="315" t="s">
        <v>287</v>
      </c>
      <c r="X101" s="315" t="s">
        <v>598</v>
      </c>
      <c r="Y101" s="315" t="s">
        <v>594</v>
      </c>
      <c r="Z101" s="317" t="s">
        <v>287</v>
      </c>
    </row>
    <row r="102" spans="1:26" ht="16" thickBot="1">
      <c r="A102" s="688"/>
      <c r="B102" s="708" t="s">
        <v>1071</v>
      </c>
      <c r="C102" s="357">
        <v>2044</v>
      </c>
      <c r="D102" s="358">
        <v>4769</v>
      </c>
      <c r="E102" s="718">
        <v>42.860138393793243</v>
      </c>
      <c r="F102" s="357">
        <v>1797</v>
      </c>
      <c r="G102" s="358">
        <v>4353</v>
      </c>
      <c r="H102" s="719">
        <v>41.281874569262577</v>
      </c>
      <c r="I102" s="358">
        <v>1822</v>
      </c>
      <c r="J102" s="358">
        <v>3853</v>
      </c>
      <c r="K102" s="719">
        <v>47.287827666753181</v>
      </c>
      <c r="L102" s="358" t="s">
        <v>451</v>
      </c>
      <c r="M102" s="358" t="s">
        <v>451</v>
      </c>
      <c r="N102" s="719" t="s">
        <v>451</v>
      </c>
      <c r="O102" s="358" t="s">
        <v>451</v>
      </c>
      <c r="P102" s="358" t="s">
        <v>451</v>
      </c>
      <c r="Q102" s="719" t="s">
        <v>451</v>
      </c>
      <c r="R102" s="358" t="s">
        <v>451</v>
      </c>
      <c r="S102" s="358" t="s">
        <v>451</v>
      </c>
      <c r="T102" s="719" t="s">
        <v>451</v>
      </c>
      <c r="U102" s="358" t="s">
        <v>451</v>
      </c>
      <c r="V102" s="358" t="s">
        <v>451</v>
      </c>
      <c r="W102" s="719" t="s">
        <v>451</v>
      </c>
      <c r="X102" s="358" t="s">
        <v>451</v>
      </c>
      <c r="Y102" s="358" t="s">
        <v>451</v>
      </c>
      <c r="Z102" s="719" t="s">
        <v>451</v>
      </c>
    </row>
    <row r="103" spans="1:26">
      <c r="A103" t="s">
        <v>996</v>
      </c>
      <c r="B103" s="713" t="s">
        <v>1072</v>
      </c>
      <c r="C103" s="307">
        <v>44</v>
      </c>
      <c r="D103" s="308">
        <v>286</v>
      </c>
      <c r="E103" s="309">
        <v>15.384615384615385</v>
      </c>
      <c r="F103" s="307">
        <v>39</v>
      </c>
      <c r="G103" s="308">
        <v>262</v>
      </c>
      <c r="H103" s="310">
        <v>14.885496183206106</v>
      </c>
      <c r="I103" s="308">
        <v>55</v>
      </c>
      <c r="J103" s="308">
        <v>231</v>
      </c>
      <c r="K103" s="310">
        <v>23.809523809523807</v>
      </c>
      <c r="L103" s="308" t="s">
        <v>451</v>
      </c>
      <c r="M103" s="308" t="s">
        <v>451</v>
      </c>
      <c r="N103" s="310" t="s">
        <v>451</v>
      </c>
      <c r="O103" s="308" t="s">
        <v>451</v>
      </c>
      <c r="P103" s="308" t="s">
        <v>451</v>
      </c>
      <c r="Q103" s="310" t="s">
        <v>451</v>
      </c>
      <c r="R103" s="308" t="s">
        <v>451</v>
      </c>
      <c r="S103" s="308" t="s">
        <v>451</v>
      </c>
      <c r="T103" s="310" t="s">
        <v>451</v>
      </c>
      <c r="U103" s="308" t="s">
        <v>451</v>
      </c>
      <c r="V103" s="308" t="s">
        <v>451</v>
      </c>
      <c r="W103" s="310" t="s">
        <v>451</v>
      </c>
      <c r="X103" s="308" t="s">
        <v>451</v>
      </c>
      <c r="Y103" s="308" t="s">
        <v>451</v>
      </c>
      <c r="Z103" s="310" t="s">
        <v>451</v>
      </c>
    </row>
    <row r="104" spans="1:26">
      <c r="A104" s="665" t="s">
        <v>1007</v>
      </c>
      <c r="B104" s="421" t="s">
        <v>50</v>
      </c>
      <c r="C104" s="311">
        <v>18</v>
      </c>
      <c r="D104" s="312">
        <v>107</v>
      </c>
      <c r="E104" s="313">
        <v>16.822429906542055</v>
      </c>
      <c r="F104" s="311">
        <v>16</v>
      </c>
      <c r="G104" s="312">
        <v>95</v>
      </c>
      <c r="H104" s="314">
        <v>16.842105263157894</v>
      </c>
      <c r="I104" s="312">
        <v>20</v>
      </c>
      <c r="J104" s="312">
        <v>104</v>
      </c>
      <c r="K104" s="314">
        <v>19.230769230769234</v>
      </c>
      <c r="L104" s="312" t="s">
        <v>451</v>
      </c>
      <c r="M104" s="312" t="s">
        <v>451</v>
      </c>
      <c r="N104" s="314" t="s">
        <v>451</v>
      </c>
      <c r="O104" s="312" t="s">
        <v>451</v>
      </c>
      <c r="P104" s="312" t="s">
        <v>451</v>
      </c>
      <c r="Q104" s="314" t="s">
        <v>451</v>
      </c>
      <c r="R104" s="312" t="s">
        <v>451</v>
      </c>
      <c r="S104" s="312" t="s">
        <v>451</v>
      </c>
      <c r="T104" s="314" t="s">
        <v>451</v>
      </c>
      <c r="U104" s="312" t="s">
        <v>451</v>
      </c>
      <c r="V104" s="312" t="s">
        <v>451</v>
      </c>
      <c r="W104" s="314" t="s">
        <v>451</v>
      </c>
      <c r="X104" s="312" t="s">
        <v>451</v>
      </c>
      <c r="Y104" s="312" t="s">
        <v>451</v>
      </c>
      <c r="Z104" s="314" t="s">
        <v>451</v>
      </c>
    </row>
    <row r="105" spans="1:26">
      <c r="A105" s="665" t="s">
        <v>1008</v>
      </c>
      <c r="B105" s="421" t="s">
        <v>476</v>
      </c>
      <c r="C105" s="311">
        <v>5</v>
      </c>
      <c r="D105" s="312">
        <v>33</v>
      </c>
      <c r="E105" s="313">
        <v>15.151515151515152</v>
      </c>
      <c r="F105" s="311">
        <v>6</v>
      </c>
      <c r="G105" s="312">
        <v>33</v>
      </c>
      <c r="H105" s="314">
        <v>18.181818181818183</v>
      </c>
      <c r="I105" s="312">
        <v>9</v>
      </c>
      <c r="J105" s="312">
        <v>31</v>
      </c>
      <c r="K105" s="314">
        <v>29.032258064516132</v>
      </c>
      <c r="L105" s="312" t="s">
        <v>451</v>
      </c>
      <c r="M105" s="312" t="s">
        <v>451</v>
      </c>
      <c r="N105" s="314" t="s">
        <v>451</v>
      </c>
      <c r="O105" s="312" t="s">
        <v>451</v>
      </c>
      <c r="P105" s="312" t="s">
        <v>451</v>
      </c>
      <c r="Q105" s="314" t="s">
        <v>451</v>
      </c>
      <c r="R105" s="312" t="s">
        <v>451</v>
      </c>
      <c r="S105" s="312" t="s">
        <v>451</v>
      </c>
      <c r="T105" s="314" t="s">
        <v>451</v>
      </c>
      <c r="U105" s="312" t="s">
        <v>451</v>
      </c>
      <c r="V105" s="312" t="s">
        <v>451</v>
      </c>
      <c r="W105" s="314" t="s">
        <v>451</v>
      </c>
      <c r="X105" s="312" t="s">
        <v>451</v>
      </c>
      <c r="Y105" s="312" t="s">
        <v>451</v>
      </c>
      <c r="Z105" s="314" t="s">
        <v>451</v>
      </c>
    </row>
    <row r="106" spans="1:26">
      <c r="A106" s="665" t="s">
        <v>1009</v>
      </c>
      <c r="B106" s="421" t="s">
        <v>55</v>
      </c>
      <c r="C106" s="311">
        <v>3</v>
      </c>
      <c r="D106" s="312">
        <v>19</v>
      </c>
      <c r="E106" s="313">
        <v>15.789473684210526</v>
      </c>
      <c r="F106" s="311">
        <v>6</v>
      </c>
      <c r="G106" s="312">
        <v>28</v>
      </c>
      <c r="H106" s="314">
        <v>21.428571428571427</v>
      </c>
      <c r="I106" s="312">
        <v>8</v>
      </c>
      <c r="J106" s="312">
        <v>17</v>
      </c>
      <c r="K106" s="314">
        <v>47.058823529411761</v>
      </c>
      <c r="L106" s="312" t="s">
        <v>451</v>
      </c>
      <c r="M106" s="312" t="s">
        <v>451</v>
      </c>
      <c r="N106" s="314" t="s">
        <v>451</v>
      </c>
      <c r="O106" s="312" t="s">
        <v>451</v>
      </c>
      <c r="P106" s="312" t="s">
        <v>451</v>
      </c>
      <c r="Q106" s="314" t="s">
        <v>451</v>
      </c>
      <c r="R106" s="312" t="s">
        <v>451</v>
      </c>
      <c r="S106" s="312" t="s">
        <v>451</v>
      </c>
      <c r="T106" s="314" t="s">
        <v>451</v>
      </c>
      <c r="U106" s="312" t="s">
        <v>451</v>
      </c>
      <c r="V106" s="312" t="s">
        <v>451</v>
      </c>
      <c r="W106" s="314" t="s">
        <v>451</v>
      </c>
      <c r="X106" s="312" t="s">
        <v>451</v>
      </c>
      <c r="Y106" s="312" t="s">
        <v>451</v>
      </c>
      <c r="Z106" s="314" t="s">
        <v>451</v>
      </c>
    </row>
    <row r="107" spans="1:26">
      <c r="A107" s="665" t="s">
        <v>1010</v>
      </c>
      <c r="B107" s="421" t="s">
        <v>477</v>
      </c>
      <c r="C107" s="311" t="s">
        <v>451</v>
      </c>
      <c r="D107" s="312">
        <v>36</v>
      </c>
      <c r="E107" s="313">
        <v>0</v>
      </c>
      <c r="F107" s="311" t="s">
        <v>451</v>
      </c>
      <c r="G107" s="312">
        <v>26</v>
      </c>
      <c r="H107" s="314">
        <v>0</v>
      </c>
      <c r="I107" s="312" t="s">
        <v>451</v>
      </c>
      <c r="J107" s="312">
        <v>21</v>
      </c>
      <c r="K107" s="314">
        <v>0</v>
      </c>
      <c r="L107" s="312" t="s">
        <v>451</v>
      </c>
      <c r="M107" s="312" t="s">
        <v>451</v>
      </c>
      <c r="N107" s="314" t="s">
        <v>451</v>
      </c>
      <c r="O107" s="312" t="s">
        <v>451</v>
      </c>
      <c r="P107" s="312" t="s">
        <v>451</v>
      </c>
      <c r="Q107" s="314" t="s">
        <v>451</v>
      </c>
      <c r="R107" s="312" t="s">
        <v>451</v>
      </c>
      <c r="S107" s="312" t="s">
        <v>451</v>
      </c>
      <c r="T107" s="314" t="s">
        <v>451</v>
      </c>
      <c r="U107" s="312" t="s">
        <v>451</v>
      </c>
      <c r="V107" s="312" t="s">
        <v>451</v>
      </c>
      <c r="W107" s="314" t="s">
        <v>451</v>
      </c>
      <c r="X107" s="312" t="s">
        <v>451</v>
      </c>
      <c r="Y107" s="312" t="s">
        <v>451</v>
      </c>
      <c r="Z107" s="314" t="s">
        <v>451</v>
      </c>
    </row>
    <row r="108" spans="1:26">
      <c r="A108" s="665" t="s">
        <v>1011</v>
      </c>
      <c r="B108" s="421" t="s">
        <v>56</v>
      </c>
      <c r="C108" s="311">
        <v>3</v>
      </c>
      <c r="D108" s="312">
        <v>39</v>
      </c>
      <c r="E108" s="313">
        <v>7.6923076923076925</v>
      </c>
      <c r="F108" s="311">
        <v>1</v>
      </c>
      <c r="G108" s="312">
        <v>30</v>
      </c>
      <c r="H108" s="314">
        <v>3.3333333333333335</v>
      </c>
      <c r="I108" s="312">
        <v>3</v>
      </c>
      <c r="J108" s="312">
        <v>33</v>
      </c>
      <c r="K108" s="314">
        <v>9.0909090909090917</v>
      </c>
      <c r="L108" s="312" t="s">
        <v>451</v>
      </c>
      <c r="M108" s="312" t="s">
        <v>451</v>
      </c>
      <c r="N108" s="314" t="s">
        <v>451</v>
      </c>
      <c r="O108" s="312" t="s">
        <v>451</v>
      </c>
      <c r="P108" s="312" t="s">
        <v>451</v>
      </c>
      <c r="Q108" s="314" t="s">
        <v>451</v>
      </c>
      <c r="R108" s="312" t="s">
        <v>451</v>
      </c>
      <c r="S108" s="312" t="s">
        <v>451</v>
      </c>
      <c r="T108" s="314" t="s">
        <v>451</v>
      </c>
      <c r="U108" s="312" t="s">
        <v>451</v>
      </c>
      <c r="V108" s="312" t="s">
        <v>451</v>
      </c>
      <c r="W108" s="314" t="s">
        <v>451</v>
      </c>
      <c r="X108" s="312" t="s">
        <v>451</v>
      </c>
      <c r="Y108" s="312" t="s">
        <v>451</v>
      </c>
      <c r="Z108" s="314" t="s">
        <v>451</v>
      </c>
    </row>
    <row r="109" spans="1:26">
      <c r="A109" s="665" t="s">
        <v>1012</v>
      </c>
      <c r="B109" s="421" t="s">
        <v>57</v>
      </c>
      <c r="C109" s="311">
        <v>15</v>
      </c>
      <c r="D109" s="312">
        <v>43</v>
      </c>
      <c r="E109" s="313">
        <v>34.883720930232556</v>
      </c>
      <c r="F109" s="311">
        <v>10</v>
      </c>
      <c r="G109" s="312">
        <v>43</v>
      </c>
      <c r="H109" s="314">
        <v>23.255813953488371</v>
      </c>
      <c r="I109" s="312">
        <v>15</v>
      </c>
      <c r="J109" s="312">
        <v>25</v>
      </c>
      <c r="K109" s="314">
        <v>60</v>
      </c>
      <c r="L109" s="312" t="s">
        <v>451</v>
      </c>
      <c r="M109" s="312" t="s">
        <v>451</v>
      </c>
      <c r="N109" s="314" t="s">
        <v>451</v>
      </c>
      <c r="O109" s="312" t="s">
        <v>451</v>
      </c>
      <c r="P109" s="312" t="s">
        <v>451</v>
      </c>
      <c r="Q109" s="314" t="s">
        <v>451</v>
      </c>
      <c r="R109" s="312" t="s">
        <v>451</v>
      </c>
      <c r="S109" s="312" t="s">
        <v>451</v>
      </c>
      <c r="T109" s="314" t="s">
        <v>451</v>
      </c>
      <c r="U109" s="312" t="s">
        <v>451</v>
      </c>
      <c r="V109" s="312" t="s">
        <v>451</v>
      </c>
      <c r="W109" s="314" t="s">
        <v>451</v>
      </c>
      <c r="X109" s="312" t="s">
        <v>451</v>
      </c>
      <c r="Y109" s="312" t="s">
        <v>451</v>
      </c>
      <c r="Z109" s="314" t="s">
        <v>451</v>
      </c>
    </row>
    <row r="110" spans="1:26">
      <c r="A110" s="665" t="s">
        <v>1013</v>
      </c>
      <c r="B110" s="421" t="s">
        <v>54</v>
      </c>
      <c r="C110" s="311" t="s">
        <v>451</v>
      </c>
      <c r="D110" s="312">
        <v>2</v>
      </c>
      <c r="E110" s="313">
        <v>0</v>
      </c>
      <c r="F110" s="311" t="s">
        <v>451</v>
      </c>
      <c r="G110" s="312">
        <v>4</v>
      </c>
      <c r="H110" s="314">
        <v>0</v>
      </c>
      <c r="I110" s="312" t="s">
        <v>451</v>
      </c>
      <c r="J110" s="312" t="s">
        <v>451</v>
      </c>
      <c r="K110" s="314" t="s">
        <v>451</v>
      </c>
      <c r="L110" s="312" t="s">
        <v>451</v>
      </c>
      <c r="M110" s="312" t="s">
        <v>451</v>
      </c>
      <c r="N110" s="314" t="s">
        <v>451</v>
      </c>
      <c r="O110" s="312" t="s">
        <v>451</v>
      </c>
      <c r="P110" s="312" t="s">
        <v>451</v>
      </c>
      <c r="Q110" s="314" t="s">
        <v>451</v>
      </c>
      <c r="R110" s="312" t="s">
        <v>451</v>
      </c>
      <c r="S110" s="312" t="s">
        <v>451</v>
      </c>
      <c r="T110" s="314" t="s">
        <v>451</v>
      </c>
      <c r="U110" s="312" t="s">
        <v>451</v>
      </c>
      <c r="V110" s="312" t="s">
        <v>451</v>
      </c>
      <c r="W110" s="314" t="s">
        <v>451</v>
      </c>
      <c r="X110" s="312" t="s">
        <v>451</v>
      </c>
      <c r="Y110" s="312" t="s">
        <v>451</v>
      </c>
      <c r="Z110" s="314" t="s">
        <v>451</v>
      </c>
    </row>
    <row r="111" spans="1:26">
      <c r="A111" s="665" t="s">
        <v>1014</v>
      </c>
      <c r="B111" s="421" t="s">
        <v>53</v>
      </c>
      <c r="C111" s="311" t="s">
        <v>451</v>
      </c>
      <c r="D111" s="312">
        <v>7</v>
      </c>
      <c r="E111" s="313">
        <v>0</v>
      </c>
      <c r="F111" s="311" t="s">
        <v>451</v>
      </c>
      <c r="G111" s="312">
        <v>3</v>
      </c>
      <c r="H111" s="314">
        <v>0</v>
      </c>
      <c r="I111" s="312" t="s">
        <v>451</v>
      </c>
      <c r="J111" s="312" t="s">
        <v>451</v>
      </c>
      <c r="K111" s="314" t="s">
        <v>451</v>
      </c>
      <c r="L111" s="312" t="s">
        <v>451</v>
      </c>
      <c r="M111" s="312" t="s">
        <v>451</v>
      </c>
      <c r="N111" s="314" t="s">
        <v>451</v>
      </c>
      <c r="O111" s="312" t="s">
        <v>451</v>
      </c>
      <c r="P111" s="312" t="s">
        <v>451</v>
      </c>
      <c r="Q111" s="314" t="s">
        <v>451</v>
      </c>
      <c r="R111" s="312" t="s">
        <v>451</v>
      </c>
      <c r="S111" s="312" t="s">
        <v>451</v>
      </c>
      <c r="T111" s="314" t="s">
        <v>451</v>
      </c>
      <c r="U111" s="312" t="s">
        <v>451</v>
      </c>
      <c r="V111" s="312" t="s">
        <v>451</v>
      </c>
      <c r="W111" s="314" t="s">
        <v>451</v>
      </c>
      <c r="X111" s="312" t="s">
        <v>451</v>
      </c>
      <c r="Y111" s="312" t="s">
        <v>451</v>
      </c>
      <c r="Z111" s="314" t="s">
        <v>451</v>
      </c>
    </row>
    <row r="112" spans="1:26">
      <c r="A112" s="688"/>
      <c r="B112" s="688" t="s">
        <v>1073</v>
      </c>
      <c r="C112" s="354">
        <v>1535</v>
      </c>
      <c r="D112" s="355">
        <v>1712</v>
      </c>
      <c r="E112" s="714">
        <v>89.661214953271028</v>
      </c>
      <c r="F112" s="354" t="s">
        <v>451</v>
      </c>
      <c r="G112" s="355" t="s">
        <v>451</v>
      </c>
      <c r="H112" s="715" t="s">
        <v>451</v>
      </c>
      <c r="I112" s="355">
        <v>723</v>
      </c>
      <c r="J112" s="355">
        <v>1004</v>
      </c>
      <c r="K112" s="715">
        <v>72.011952191235068</v>
      </c>
      <c r="L112" s="355">
        <v>911</v>
      </c>
      <c r="M112" s="355">
        <v>1203</v>
      </c>
      <c r="N112" s="715">
        <v>75.727348295926845</v>
      </c>
      <c r="O112" s="355">
        <v>805</v>
      </c>
      <c r="P112" s="355">
        <v>1133</v>
      </c>
      <c r="Q112" s="715">
        <v>71.050308914386591</v>
      </c>
      <c r="R112" s="355">
        <v>762</v>
      </c>
      <c r="S112" s="355">
        <v>917</v>
      </c>
      <c r="T112" s="715">
        <v>83.097055616139585</v>
      </c>
      <c r="U112" s="355" t="s">
        <v>451</v>
      </c>
      <c r="V112" s="355" t="s">
        <v>451</v>
      </c>
      <c r="W112" s="715" t="s">
        <v>451</v>
      </c>
      <c r="X112" s="355" t="s">
        <v>451</v>
      </c>
      <c r="Y112" s="355" t="s">
        <v>451</v>
      </c>
      <c r="Z112" s="715" t="s">
        <v>451</v>
      </c>
    </row>
    <row r="113" spans="1:62">
      <c r="A113" t="s">
        <v>996</v>
      </c>
      <c r="B113" s="716" t="s">
        <v>1074</v>
      </c>
      <c r="C113" s="307">
        <v>174</v>
      </c>
      <c r="D113" s="308">
        <v>185</v>
      </c>
      <c r="E113" s="309">
        <v>94.054054054054063</v>
      </c>
      <c r="F113" s="307" t="s">
        <v>451</v>
      </c>
      <c r="G113" s="308" t="s">
        <v>451</v>
      </c>
      <c r="H113" s="310" t="s">
        <v>451</v>
      </c>
      <c r="I113" s="308">
        <v>70</v>
      </c>
      <c r="J113" s="308">
        <v>82</v>
      </c>
      <c r="K113" s="310">
        <v>85.365853658536579</v>
      </c>
      <c r="L113" s="308">
        <v>104</v>
      </c>
      <c r="M113" s="308">
        <v>118</v>
      </c>
      <c r="N113" s="310">
        <v>88.135593220338976</v>
      </c>
      <c r="O113" s="308">
        <v>106</v>
      </c>
      <c r="P113" s="308">
        <v>118</v>
      </c>
      <c r="Q113" s="310">
        <v>89.830508474576277</v>
      </c>
      <c r="R113" s="308">
        <v>73</v>
      </c>
      <c r="S113" s="308">
        <v>78</v>
      </c>
      <c r="T113" s="310">
        <v>93.589743589743591</v>
      </c>
      <c r="U113" s="308" t="s">
        <v>451</v>
      </c>
      <c r="V113" s="308" t="s">
        <v>451</v>
      </c>
      <c r="W113" s="310" t="s">
        <v>451</v>
      </c>
      <c r="X113" s="308" t="s">
        <v>451</v>
      </c>
      <c r="Y113" s="308" t="s">
        <v>451</v>
      </c>
      <c r="Z113" s="310" t="s">
        <v>451</v>
      </c>
    </row>
    <row r="114" spans="1:62">
      <c r="A114" s="665" t="s">
        <v>997</v>
      </c>
      <c r="B114" s="421" t="s">
        <v>487</v>
      </c>
      <c r="C114" s="311">
        <v>4</v>
      </c>
      <c r="D114" s="312">
        <v>2</v>
      </c>
      <c r="E114" s="313">
        <v>200</v>
      </c>
      <c r="F114" s="311" t="s">
        <v>451</v>
      </c>
      <c r="G114" s="312" t="s">
        <v>451</v>
      </c>
      <c r="H114" s="314" t="s">
        <v>451</v>
      </c>
      <c r="I114" s="312">
        <v>2</v>
      </c>
      <c r="J114" s="312">
        <v>3</v>
      </c>
      <c r="K114" s="314">
        <v>66.666666666666657</v>
      </c>
      <c r="L114" s="312">
        <v>8</v>
      </c>
      <c r="M114" s="312">
        <v>13</v>
      </c>
      <c r="N114" s="314">
        <v>61.53846153846154</v>
      </c>
      <c r="O114" s="312">
        <v>15</v>
      </c>
      <c r="P114" s="312">
        <v>18</v>
      </c>
      <c r="Q114" s="314">
        <v>83.333333333333343</v>
      </c>
      <c r="R114" s="312" t="s">
        <v>451</v>
      </c>
      <c r="S114" s="312" t="s">
        <v>451</v>
      </c>
      <c r="T114" s="314" t="s">
        <v>451</v>
      </c>
      <c r="U114" s="312" t="s">
        <v>451</v>
      </c>
      <c r="V114" s="312" t="s">
        <v>451</v>
      </c>
      <c r="W114" s="314" t="s">
        <v>451</v>
      </c>
      <c r="X114" s="312" t="s">
        <v>451</v>
      </c>
      <c r="Y114" s="312" t="s">
        <v>451</v>
      </c>
      <c r="Z114" s="314" t="s">
        <v>451</v>
      </c>
    </row>
    <row r="115" spans="1:62">
      <c r="A115" s="665" t="s">
        <v>998</v>
      </c>
      <c r="B115" s="421" t="s">
        <v>489</v>
      </c>
      <c r="C115" s="311">
        <v>90</v>
      </c>
      <c r="D115" s="312">
        <v>93</v>
      </c>
      <c r="E115" s="313">
        <v>96.774193548387103</v>
      </c>
      <c r="F115" s="311" t="s">
        <v>451</v>
      </c>
      <c r="G115" s="312" t="s">
        <v>451</v>
      </c>
      <c r="H115" s="314" t="s">
        <v>451</v>
      </c>
      <c r="I115" s="312">
        <v>40</v>
      </c>
      <c r="J115" s="312">
        <v>42</v>
      </c>
      <c r="K115" s="314">
        <v>95.238095238095227</v>
      </c>
      <c r="L115" s="312">
        <v>64</v>
      </c>
      <c r="M115" s="312">
        <v>69</v>
      </c>
      <c r="N115" s="314">
        <v>92.753623188405797</v>
      </c>
      <c r="O115" s="312">
        <v>70</v>
      </c>
      <c r="P115" s="312">
        <v>72</v>
      </c>
      <c r="Q115" s="314">
        <v>97.222222222222214</v>
      </c>
      <c r="R115" s="312">
        <v>47</v>
      </c>
      <c r="S115" s="312">
        <v>49</v>
      </c>
      <c r="T115" s="314">
        <v>95.918367346938766</v>
      </c>
      <c r="U115" s="312" t="s">
        <v>451</v>
      </c>
      <c r="V115" s="312" t="s">
        <v>451</v>
      </c>
      <c r="W115" s="314" t="s">
        <v>451</v>
      </c>
      <c r="X115" s="312" t="s">
        <v>451</v>
      </c>
      <c r="Y115" s="312" t="s">
        <v>451</v>
      </c>
      <c r="Z115" s="314" t="s">
        <v>451</v>
      </c>
    </row>
    <row r="116" spans="1:62">
      <c r="A116" s="665" t="s">
        <v>999</v>
      </c>
      <c r="B116" s="421" t="s">
        <v>491</v>
      </c>
      <c r="C116" s="311">
        <v>14</v>
      </c>
      <c r="D116" s="312">
        <v>23</v>
      </c>
      <c r="E116" s="313">
        <v>60.869565217391312</v>
      </c>
      <c r="F116" s="311" t="s">
        <v>451</v>
      </c>
      <c r="G116" s="312" t="s">
        <v>451</v>
      </c>
      <c r="H116" s="314" t="s">
        <v>451</v>
      </c>
      <c r="I116" s="312">
        <v>28</v>
      </c>
      <c r="J116" s="312">
        <v>37</v>
      </c>
      <c r="K116" s="314">
        <v>75.675675675675677</v>
      </c>
      <c r="L116" s="312">
        <v>32</v>
      </c>
      <c r="M116" s="312">
        <v>36</v>
      </c>
      <c r="N116" s="314">
        <v>88.888888888888886</v>
      </c>
      <c r="O116" s="312">
        <v>21</v>
      </c>
      <c r="P116" s="312">
        <v>28</v>
      </c>
      <c r="Q116" s="314">
        <v>75</v>
      </c>
      <c r="R116" s="312">
        <v>26</v>
      </c>
      <c r="S116" s="312">
        <v>29</v>
      </c>
      <c r="T116" s="314">
        <v>89.65517241379311</v>
      </c>
      <c r="U116" s="312" t="s">
        <v>451</v>
      </c>
      <c r="V116" s="312" t="s">
        <v>451</v>
      </c>
      <c r="W116" s="314" t="s">
        <v>451</v>
      </c>
      <c r="X116" s="312" t="s">
        <v>451</v>
      </c>
      <c r="Y116" s="312" t="s">
        <v>451</v>
      </c>
      <c r="Z116" s="314" t="s">
        <v>451</v>
      </c>
    </row>
    <row r="117" spans="1:62">
      <c r="A117" s="665" t="s">
        <v>1001</v>
      </c>
      <c r="B117" s="421" t="s">
        <v>492</v>
      </c>
      <c r="C117" s="311">
        <v>12</v>
      </c>
      <c r="D117" s="312">
        <v>7</v>
      </c>
      <c r="E117" s="313">
        <v>171.42857142857142</v>
      </c>
      <c r="F117" s="311" t="s">
        <v>451</v>
      </c>
      <c r="G117" s="312" t="s">
        <v>451</v>
      </c>
      <c r="H117" s="314" t="s">
        <v>451</v>
      </c>
      <c r="I117" s="312" t="s">
        <v>451</v>
      </c>
      <c r="J117" s="312" t="s">
        <v>451</v>
      </c>
      <c r="K117" s="314" t="s">
        <v>451</v>
      </c>
      <c r="L117" s="312" t="s">
        <v>451</v>
      </c>
      <c r="M117" s="312" t="s">
        <v>451</v>
      </c>
      <c r="N117" s="314" t="s">
        <v>451</v>
      </c>
      <c r="O117" s="312" t="s">
        <v>451</v>
      </c>
      <c r="P117" s="312" t="s">
        <v>451</v>
      </c>
      <c r="Q117" s="314" t="s">
        <v>451</v>
      </c>
      <c r="R117" s="312" t="s">
        <v>451</v>
      </c>
      <c r="S117" s="312" t="s">
        <v>451</v>
      </c>
      <c r="T117" s="314" t="s">
        <v>451</v>
      </c>
      <c r="U117" s="312" t="s">
        <v>451</v>
      </c>
      <c r="V117" s="312" t="s">
        <v>451</v>
      </c>
      <c r="W117" s="314" t="s">
        <v>451</v>
      </c>
      <c r="X117" s="312" t="s">
        <v>451</v>
      </c>
      <c r="Y117" s="312" t="s">
        <v>451</v>
      </c>
      <c r="Z117" s="314" t="s">
        <v>451</v>
      </c>
    </row>
    <row r="118" spans="1:62">
      <c r="A118" s="665" t="s">
        <v>1002</v>
      </c>
      <c r="B118" s="421" t="s">
        <v>493</v>
      </c>
      <c r="C118" s="311">
        <v>2</v>
      </c>
      <c r="D118" s="312">
        <v>1</v>
      </c>
      <c r="E118" s="313">
        <v>200</v>
      </c>
      <c r="F118" s="311" t="s">
        <v>451</v>
      </c>
      <c r="G118" s="312" t="s">
        <v>451</v>
      </c>
      <c r="H118" s="314" t="s">
        <v>451</v>
      </c>
      <c r="I118" s="312" t="s">
        <v>451</v>
      </c>
      <c r="J118" s="312" t="s">
        <v>451</v>
      </c>
      <c r="K118" s="314" t="s">
        <v>451</v>
      </c>
      <c r="L118" s="312" t="s">
        <v>451</v>
      </c>
      <c r="M118" s="312" t="s">
        <v>451</v>
      </c>
      <c r="N118" s="314" t="s">
        <v>451</v>
      </c>
      <c r="O118" s="312" t="s">
        <v>451</v>
      </c>
      <c r="P118" s="312" t="s">
        <v>451</v>
      </c>
      <c r="Q118" s="314" t="s">
        <v>451</v>
      </c>
      <c r="R118" s="312" t="s">
        <v>451</v>
      </c>
      <c r="S118" s="312" t="s">
        <v>451</v>
      </c>
      <c r="T118" s="314" t="s">
        <v>451</v>
      </c>
      <c r="U118" s="312" t="s">
        <v>451</v>
      </c>
      <c r="V118" s="312" t="s">
        <v>451</v>
      </c>
      <c r="W118" s="314" t="s">
        <v>451</v>
      </c>
      <c r="X118" s="312" t="s">
        <v>451</v>
      </c>
      <c r="Y118" s="312" t="s">
        <v>451</v>
      </c>
      <c r="Z118" s="314" t="s">
        <v>451</v>
      </c>
    </row>
    <row r="119" spans="1:62" ht="16" thickBot="1">
      <c r="A119" s="665" t="s">
        <v>1000</v>
      </c>
      <c r="B119" s="421" t="s">
        <v>488</v>
      </c>
      <c r="C119" s="321">
        <v>52</v>
      </c>
      <c r="D119" s="322">
        <v>59</v>
      </c>
      <c r="E119" s="323">
        <v>88.135593220338976</v>
      </c>
      <c r="F119" s="321" t="s">
        <v>451</v>
      </c>
      <c r="G119" s="322" t="s">
        <v>451</v>
      </c>
      <c r="H119" s="324" t="s">
        <v>451</v>
      </c>
      <c r="I119" s="322" t="s">
        <v>451</v>
      </c>
      <c r="J119" s="322" t="s">
        <v>451</v>
      </c>
      <c r="K119" s="324" t="s">
        <v>451</v>
      </c>
      <c r="L119" s="322" t="s">
        <v>451</v>
      </c>
      <c r="M119" s="322" t="s">
        <v>451</v>
      </c>
      <c r="N119" s="324" t="s">
        <v>451</v>
      </c>
      <c r="O119" s="322" t="s">
        <v>451</v>
      </c>
      <c r="P119" s="322" t="s">
        <v>451</v>
      </c>
      <c r="Q119" s="324" t="s">
        <v>451</v>
      </c>
      <c r="R119" s="322" t="s">
        <v>451</v>
      </c>
      <c r="S119" s="322" t="s">
        <v>451</v>
      </c>
      <c r="T119" s="324" t="s">
        <v>451</v>
      </c>
      <c r="U119" s="322" t="s">
        <v>451</v>
      </c>
      <c r="V119" s="322" t="s">
        <v>451</v>
      </c>
      <c r="W119" s="324" t="s">
        <v>451</v>
      </c>
      <c r="X119" s="322" t="s">
        <v>451</v>
      </c>
      <c r="Y119" s="322" t="s">
        <v>451</v>
      </c>
      <c r="Z119" s="324" t="s">
        <v>451</v>
      </c>
    </row>
    <row r="120" spans="1:62">
      <c r="B120" s="318" t="s">
        <v>1022</v>
      </c>
    </row>
    <row r="121" spans="1:62" ht="16" thickBot="1">
      <c r="B121" s="319"/>
    </row>
    <row r="122" spans="1:62" ht="16" thickBot="1">
      <c r="B122" s="319"/>
      <c r="C122" s="793" t="s">
        <v>478</v>
      </c>
      <c r="D122" s="794"/>
      <c r="E122" s="794"/>
      <c r="F122" s="794"/>
      <c r="G122" s="794"/>
      <c r="H122" s="794"/>
      <c r="I122" s="794"/>
      <c r="J122" s="794"/>
      <c r="K122" s="794"/>
      <c r="L122" s="794"/>
      <c r="M122" s="794"/>
      <c r="N122" s="795"/>
      <c r="O122" s="793" t="s">
        <v>479</v>
      </c>
      <c r="P122" s="794"/>
      <c r="Q122" s="794"/>
      <c r="R122" s="794"/>
      <c r="S122" s="794"/>
      <c r="T122" s="794"/>
      <c r="U122" s="794"/>
      <c r="V122" s="794"/>
      <c r="W122" s="794"/>
      <c r="X122" s="794"/>
      <c r="Y122" s="794"/>
      <c r="Z122" s="795"/>
      <c r="AA122" s="796" t="s">
        <v>480</v>
      </c>
      <c r="AB122" s="794"/>
      <c r="AC122" s="794"/>
      <c r="AD122" s="794"/>
      <c r="AE122" s="794"/>
      <c r="AF122" s="794"/>
      <c r="AG122" s="794"/>
      <c r="AH122" s="794"/>
      <c r="AI122" s="794"/>
      <c r="AJ122" s="794"/>
      <c r="AK122" s="794"/>
      <c r="AL122" s="795"/>
      <c r="AM122" s="796" t="s">
        <v>483</v>
      </c>
      <c r="AN122" s="794"/>
      <c r="AO122" s="794"/>
      <c r="AP122" s="794"/>
      <c r="AQ122" s="794"/>
      <c r="AR122" s="794"/>
      <c r="AS122" s="794"/>
      <c r="AT122" s="794"/>
      <c r="AU122" s="794"/>
      <c r="AV122" s="794"/>
      <c r="AW122" s="794"/>
      <c r="AX122" s="795"/>
      <c r="AY122" s="796" t="s">
        <v>484</v>
      </c>
      <c r="AZ122" s="794"/>
      <c r="BA122" s="794"/>
      <c r="BB122" s="794"/>
      <c r="BC122" s="794"/>
      <c r="BD122" s="794"/>
      <c r="BE122" s="794"/>
      <c r="BF122" s="794"/>
      <c r="BG122" s="794"/>
      <c r="BH122" s="794"/>
      <c r="BI122" s="794"/>
      <c r="BJ122" s="795"/>
    </row>
    <row r="123" spans="1:62" ht="46" thickBot="1">
      <c r="B123" s="666" t="s">
        <v>1023</v>
      </c>
      <c r="C123" s="316" t="s">
        <v>599</v>
      </c>
      <c r="D123" s="315" t="s">
        <v>600</v>
      </c>
      <c r="E123" s="315" t="s">
        <v>601</v>
      </c>
      <c r="F123" s="315" t="s">
        <v>602</v>
      </c>
      <c r="G123" s="315" t="s">
        <v>603</v>
      </c>
      <c r="H123" s="315" t="s">
        <v>604</v>
      </c>
      <c r="I123" s="315" t="s">
        <v>605</v>
      </c>
      <c r="J123" s="315" t="s">
        <v>606</v>
      </c>
      <c r="K123" s="315" t="s">
        <v>607</v>
      </c>
      <c r="L123" s="315" t="s">
        <v>608</v>
      </c>
      <c r="M123" s="315" t="s">
        <v>609</v>
      </c>
      <c r="N123" s="317" t="s">
        <v>610</v>
      </c>
      <c r="O123" s="315" t="s">
        <v>599</v>
      </c>
      <c r="P123" s="315" t="s">
        <v>600</v>
      </c>
      <c r="Q123" s="315" t="s">
        <v>601</v>
      </c>
      <c r="R123" s="315" t="s">
        <v>602</v>
      </c>
      <c r="S123" s="315" t="s">
        <v>603</v>
      </c>
      <c r="T123" s="315" t="s">
        <v>604</v>
      </c>
      <c r="U123" s="315" t="s">
        <v>605</v>
      </c>
      <c r="V123" s="315" t="s">
        <v>606</v>
      </c>
      <c r="W123" s="315" t="s">
        <v>607</v>
      </c>
      <c r="X123" s="315" t="s">
        <v>608</v>
      </c>
      <c r="Y123" s="315" t="s">
        <v>609</v>
      </c>
      <c r="Z123" s="315" t="s">
        <v>610</v>
      </c>
      <c r="AA123" s="315" t="s">
        <v>599</v>
      </c>
      <c r="AB123" s="315" t="s">
        <v>600</v>
      </c>
      <c r="AC123" s="315" t="s">
        <v>601</v>
      </c>
      <c r="AD123" s="315" t="s">
        <v>602</v>
      </c>
      <c r="AE123" s="315" t="s">
        <v>603</v>
      </c>
      <c r="AF123" s="315" t="s">
        <v>604</v>
      </c>
      <c r="AG123" s="315" t="s">
        <v>605</v>
      </c>
      <c r="AH123" s="315" t="s">
        <v>606</v>
      </c>
      <c r="AI123" s="315" t="s">
        <v>607</v>
      </c>
      <c r="AJ123" s="315" t="s">
        <v>608</v>
      </c>
      <c r="AK123" s="315" t="s">
        <v>609</v>
      </c>
      <c r="AL123" s="315" t="s">
        <v>610</v>
      </c>
      <c r="AM123" s="315" t="s">
        <v>599</v>
      </c>
      <c r="AN123" s="315" t="s">
        <v>600</v>
      </c>
      <c r="AO123" s="315" t="s">
        <v>601</v>
      </c>
      <c r="AP123" s="315" t="s">
        <v>602</v>
      </c>
      <c r="AQ123" s="315" t="s">
        <v>603</v>
      </c>
      <c r="AR123" s="315" t="s">
        <v>604</v>
      </c>
      <c r="AS123" s="315" t="s">
        <v>605</v>
      </c>
      <c r="AT123" s="315" t="s">
        <v>606</v>
      </c>
      <c r="AU123" s="315" t="s">
        <v>607</v>
      </c>
      <c r="AV123" s="315" t="s">
        <v>608</v>
      </c>
      <c r="AW123" s="315" t="s">
        <v>609</v>
      </c>
      <c r="AX123" s="315" t="s">
        <v>610</v>
      </c>
      <c r="AY123" s="315" t="s">
        <v>599</v>
      </c>
      <c r="AZ123" s="315" t="s">
        <v>600</v>
      </c>
      <c r="BA123" s="315" t="s">
        <v>601</v>
      </c>
      <c r="BB123" s="315" t="s">
        <v>602</v>
      </c>
      <c r="BC123" s="315" t="s">
        <v>603</v>
      </c>
      <c r="BD123" s="315" t="s">
        <v>604</v>
      </c>
      <c r="BE123" s="315" t="s">
        <v>605</v>
      </c>
      <c r="BF123" s="315" t="s">
        <v>606</v>
      </c>
      <c r="BG123" s="315" t="s">
        <v>607</v>
      </c>
      <c r="BH123" s="315" t="s">
        <v>608</v>
      </c>
      <c r="BI123" s="315" t="s">
        <v>609</v>
      </c>
      <c r="BJ123" s="315" t="s">
        <v>610</v>
      </c>
    </row>
    <row r="124" spans="1:62" ht="16" thickBot="1">
      <c r="A124" s="688"/>
      <c r="B124" s="708" t="s">
        <v>1071</v>
      </c>
      <c r="C124" s="357">
        <v>70</v>
      </c>
      <c r="D124" s="358">
        <v>79</v>
      </c>
      <c r="E124" s="358">
        <v>148</v>
      </c>
      <c r="F124" s="358">
        <v>1156</v>
      </c>
      <c r="G124" s="358">
        <v>951</v>
      </c>
      <c r="H124" s="358">
        <v>609</v>
      </c>
      <c r="I124" s="358">
        <v>285</v>
      </c>
      <c r="J124" s="358">
        <v>8</v>
      </c>
      <c r="K124" s="358">
        <v>0</v>
      </c>
      <c r="L124" s="358">
        <v>0</v>
      </c>
      <c r="M124" s="358">
        <v>3306</v>
      </c>
      <c r="N124" s="718">
        <v>4.7683000604960677</v>
      </c>
      <c r="O124" s="357">
        <v>94</v>
      </c>
      <c r="P124" s="358">
        <v>180</v>
      </c>
      <c r="Q124" s="358">
        <v>82</v>
      </c>
      <c r="R124" s="358">
        <v>1199</v>
      </c>
      <c r="S124" s="358">
        <v>704</v>
      </c>
      <c r="T124" s="358">
        <v>440</v>
      </c>
      <c r="U124" s="358">
        <v>15</v>
      </c>
      <c r="V124" s="358">
        <v>0</v>
      </c>
      <c r="W124" s="358">
        <v>0</v>
      </c>
      <c r="X124" s="358">
        <v>0</v>
      </c>
      <c r="Y124" s="358">
        <v>2714</v>
      </c>
      <c r="Z124" s="719">
        <v>4.3334561532792923</v>
      </c>
      <c r="AA124" s="358">
        <v>272</v>
      </c>
      <c r="AB124" s="358">
        <v>76</v>
      </c>
      <c r="AC124" s="358">
        <v>69</v>
      </c>
      <c r="AD124" s="358">
        <v>1237</v>
      </c>
      <c r="AE124" s="358">
        <v>555</v>
      </c>
      <c r="AF124" s="358">
        <v>3</v>
      </c>
      <c r="AG124" s="358">
        <v>0</v>
      </c>
      <c r="AH124" s="358">
        <v>0</v>
      </c>
      <c r="AI124" s="358">
        <v>0</v>
      </c>
      <c r="AJ124" s="358">
        <v>0</v>
      </c>
      <c r="AK124" s="358">
        <v>2212</v>
      </c>
      <c r="AL124" s="719">
        <v>3.7848101265822787</v>
      </c>
      <c r="AM124" s="358">
        <v>61</v>
      </c>
      <c r="AN124" s="358">
        <v>18</v>
      </c>
      <c r="AO124" s="358">
        <v>7</v>
      </c>
      <c r="AP124" s="358">
        <v>1229</v>
      </c>
      <c r="AQ124" s="358">
        <v>10</v>
      </c>
      <c r="AR124" s="358">
        <v>0</v>
      </c>
      <c r="AS124" s="358">
        <v>0</v>
      </c>
      <c r="AT124" s="358">
        <v>0</v>
      </c>
      <c r="AU124" s="358">
        <v>0</v>
      </c>
      <c r="AV124" s="358">
        <v>0</v>
      </c>
      <c r="AW124" s="358">
        <v>1325</v>
      </c>
      <c r="AX124" s="719">
        <v>3.8369811320754716</v>
      </c>
      <c r="AY124" s="358">
        <v>0</v>
      </c>
      <c r="AZ124" s="358">
        <v>0</v>
      </c>
      <c r="BA124" s="358">
        <v>0</v>
      </c>
      <c r="BB124" s="358">
        <v>0</v>
      </c>
      <c r="BC124" s="358">
        <v>0</v>
      </c>
      <c r="BD124" s="358">
        <v>0</v>
      </c>
      <c r="BE124" s="358">
        <v>0</v>
      </c>
      <c r="BF124" s="358">
        <v>0</v>
      </c>
      <c r="BG124" s="358">
        <v>0</v>
      </c>
      <c r="BH124" s="358">
        <v>0</v>
      </c>
      <c r="BI124" s="358">
        <v>0</v>
      </c>
      <c r="BJ124" s="719" t="s">
        <v>451</v>
      </c>
    </row>
    <row r="125" spans="1:62">
      <c r="A125" t="s">
        <v>996</v>
      </c>
      <c r="B125" s="713" t="s">
        <v>1072</v>
      </c>
      <c r="C125" s="307">
        <v>0</v>
      </c>
      <c r="D125" s="308">
        <v>3</v>
      </c>
      <c r="E125" s="308">
        <v>8</v>
      </c>
      <c r="F125" s="308">
        <v>26</v>
      </c>
      <c r="G125" s="308">
        <v>25</v>
      </c>
      <c r="H125" s="308">
        <v>29</v>
      </c>
      <c r="I125" s="308">
        <v>25</v>
      </c>
      <c r="J125" s="308">
        <v>0</v>
      </c>
      <c r="K125" s="308">
        <v>0</v>
      </c>
      <c r="L125" s="308">
        <v>0</v>
      </c>
      <c r="M125" s="308">
        <v>116</v>
      </c>
      <c r="N125" s="309">
        <v>5.2413793103448274</v>
      </c>
      <c r="O125" s="307">
        <v>0</v>
      </c>
      <c r="P125" s="308">
        <v>2</v>
      </c>
      <c r="Q125" s="308">
        <v>7</v>
      </c>
      <c r="R125" s="308">
        <v>24</v>
      </c>
      <c r="S125" s="308">
        <v>18</v>
      </c>
      <c r="T125" s="308">
        <v>22</v>
      </c>
      <c r="U125" s="308">
        <v>0</v>
      </c>
      <c r="V125" s="308">
        <v>0</v>
      </c>
      <c r="W125" s="308">
        <v>0</v>
      </c>
      <c r="X125" s="308">
        <v>0</v>
      </c>
      <c r="Y125" s="308">
        <v>73</v>
      </c>
      <c r="Z125" s="310">
        <v>4.6986301369863011</v>
      </c>
      <c r="AA125" s="308">
        <v>2</v>
      </c>
      <c r="AB125" s="308">
        <v>7</v>
      </c>
      <c r="AC125" s="308">
        <v>1</v>
      </c>
      <c r="AD125" s="308">
        <v>20</v>
      </c>
      <c r="AE125" s="308">
        <v>33</v>
      </c>
      <c r="AF125" s="308">
        <v>0</v>
      </c>
      <c r="AG125" s="308">
        <v>0</v>
      </c>
      <c r="AH125" s="308">
        <v>0</v>
      </c>
      <c r="AI125" s="308">
        <v>0</v>
      </c>
      <c r="AJ125" s="308">
        <v>0</v>
      </c>
      <c r="AK125" s="308">
        <v>63</v>
      </c>
      <c r="AL125" s="310">
        <v>4.1904761904761907</v>
      </c>
      <c r="AM125" s="308">
        <v>0</v>
      </c>
      <c r="AN125" s="308">
        <v>0</v>
      </c>
      <c r="AO125" s="308">
        <v>0</v>
      </c>
      <c r="AP125" s="308">
        <v>25</v>
      </c>
      <c r="AQ125" s="308">
        <v>0</v>
      </c>
      <c r="AR125" s="308">
        <v>0</v>
      </c>
      <c r="AS125" s="308">
        <v>0</v>
      </c>
      <c r="AT125" s="308">
        <v>0</v>
      </c>
      <c r="AU125" s="308">
        <v>0</v>
      </c>
      <c r="AV125" s="308">
        <v>0</v>
      </c>
      <c r="AW125" s="308">
        <v>25</v>
      </c>
      <c r="AX125" s="310">
        <v>4</v>
      </c>
      <c r="AY125" s="308">
        <v>0</v>
      </c>
      <c r="AZ125" s="308">
        <v>0</v>
      </c>
      <c r="BA125" s="308">
        <v>0</v>
      </c>
      <c r="BB125" s="308">
        <v>0</v>
      </c>
      <c r="BC125" s="308">
        <v>0</v>
      </c>
      <c r="BD125" s="308">
        <v>0</v>
      </c>
      <c r="BE125" s="308">
        <v>0</v>
      </c>
      <c r="BF125" s="308">
        <v>0</v>
      </c>
      <c r="BG125" s="308">
        <v>0</v>
      </c>
      <c r="BH125" s="308">
        <v>0</v>
      </c>
      <c r="BI125" s="308">
        <v>0</v>
      </c>
      <c r="BJ125" s="310" t="s">
        <v>451</v>
      </c>
    </row>
    <row r="126" spans="1:62">
      <c r="A126" s="665" t="s">
        <v>1007</v>
      </c>
      <c r="B126" s="421" t="s">
        <v>50</v>
      </c>
      <c r="C126" s="311">
        <v>0</v>
      </c>
      <c r="D126" s="312">
        <v>1</v>
      </c>
      <c r="E126" s="312">
        <v>3</v>
      </c>
      <c r="F126" s="312">
        <v>5</v>
      </c>
      <c r="G126" s="312">
        <v>13</v>
      </c>
      <c r="H126" s="312">
        <v>16</v>
      </c>
      <c r="I126" s="312">
        <v>17</v>
      </c>
      <c r="J126" s="312">
        <v>0</v>
      </c>
      <c r="K126" s="312">
        <v>0</v>
      </c>
      <c r="L126" s="312">
        <v>0</v>
      </c>
      <c r="M126" s="312">
        <v>55</v>
      </c>
      <c r="N126" s="313">
        <v>5.6545454545454543</v>
      </c>
      <c r="O126" s="311">
        <v>0</v>
      </c>
      <c r="P126" s="312">
        <v>1</v>
      </c>
      <c r="Q126" s="312">
        <v>0</v>
      </c>
      <c r="R126" s="312">
        <v>6</v>
      </c>
      <c r="S126" s="312">
        <v>7</v>
      </c>
      <c r="T126" s="312">
        <v>11</v>
      </c>
      <c r="U126" s="312">
        <v>0</v>
      </c>
      <c r="V126" s="312">
        <v>0</v>
      </c>
      <c r="W126" s="312">
        <v>0</v>
      </c>
      <c r="X126" s="312">
        <v>0</v>
      </c>
      <c r="Y126" s="312">
        <v>25</v>
      </c>
      <c r="Z126" s="314">
        <v>5.08</v>
      </c>
      <c r="AA126" s="312">
        <v>0</v>
      </c>
      <c r="AB126" s="312">
        <v>0</v>
      </c>
      <c r="AC126" s="312">
        <v>0</v>
      </c>
      <c r="AD126" s="312">
        <v>9</v>
      </c>
      <c r="AE126" s="312">
        <v>14</v>
      </c>
      <c r="AF126" s="312">
        <v>0</v>
      </c>
      <c r="AG126" s="312">
        <v>0</v>
      </c>
      <c r="AH126" s="312">
        <v>0</v>
      </c>
      <c r="AI126" s="312">
        <v>0</v>
      </c>
      <c r="AJ126" s="312">
        <v>0</v>
      </c>
      <c r="AK126" s="312">
        <v>23</v>
      </c>
      <c r="AL126" s="314">
        <v>4.6086956521739131</v>
      </c>
      <c r="AM126" s="312">
        <v>0</v>
      </c>
      <c r="AN126" s="312">
        <v>0</v>
      </c>
      <c r="AO126" s="312">
        <v>0</v>
      </c>
      <c r="AP126" s="312">
        <v>8</v>
      </c>
      <c r="AQ126" s="312">
        <v>0</v>
      </c>
      <c r="AR126" s="312">
        <v>0</v>
      </c>
      <c r="AS126" s="312">
        <v>0</v>
      </c>
      <c r="AT126" s="312">
        <v>0</v>
      </c>
      <c r="AU126" s="312">
        <v>0</v>
      </c>
      <c r="AV126" s="312">
        <v>0</v>
      </c>
      <c r="AW126" s="312">
        <v>8</v>
      </c>
      <c r="AX126" s="314">
        <v>4</v>
      </c>
      <c r="AY126" s="312">
        <v>0</v>
      </c>
      <c r="AZ126" s="312">
        <v>0</v>
      </c>
      <c r="BA126" s="312">
        <v>0</v>
      </c>
      <c r="BB126" s="312">
        <v>0</v>
      </c>
      <c r="BC126" s="312">
        <v>0</v>
      </c>
      <c r="BD126" s="312">
        <v>0</v>
      </c>
      <c r="BE126" s="312">
        <v>0</v>
      </c>
      <c r="BF126" s="312">
        <v>0</v>
      </c>
      <c r="BG126" s="312">
        <v>0</v>
      </c>
      <c r="BH126" s="312">
        <v>0</v>
      </c>
      <c r="BI126" s="312">
        <v>0</v>
      </c>
      <c r="BJ126" s="314" t="s">
        <v>451</v>
      </c>
    </row>
    <row r="127" spans="1:62">
      <c r="A127" s="665" t="s">
        <v>1008</v>
      </c>
      <c r="B127" s="421" t="s">
        <v>476</v>
      </c>
      <c r="C127" s="311">
        <v>0</v>
      </c>
      <c r="D127" s="312">
        <v>0</v>
      </c>
      <c r="E127" s="312">
        <v>0</v>
      </c>
      <c r="F127" s="312">
        <v>5</v>
      </c>
      <c r="G127" s="312">
        <v>3</v>
      </c>
      <c r="H127" s="312">
        <v>4</v>
      </c>
      <c r="I127" s="312">
        <v>3</v>
      </c>
      <c r="J127" s="312">
        <v>0</v>
      </c>
      <c r="K127" s="312">
        <v>0</v>
      </c>
      <c r="L127" s="312">
        <v>0</v>
      </c>
      <c r="M127" s="312">
        <v>15</v>
      </c>
      <c r="N127" s="313">
        <v>5.333333333333333</v>
      </c>
      <c r="O127" s="311">
        <v>0</v>
      </c>
      <c r="P127" s="312">
        <v>0</v>
      </c>
      <c r="Q127" s="312">
        <v>0</v>
      </c>
      <c r="R127" s="312">
        <v>3</v>
      </c>
      <c r="S127" s="312">
        <v>5</v>
      </c>
      <c r="T127" s="312">
        <v>6</v>
      </c>
      <c r="U127" s="312">
        <v>0</v>
      </c>
      <c r="V127" s="312">
        <v>0</v>
      </c>
      <c r="W127" s="312">
        <v>0</v>
      </c>
      <c r="X127" s="312">
        <v>0</v>
      </c>
      <c r="Y127" s="312">
        <v>14</v>
      </c>
      <c r="Z127" s="314">
        <v>5.2142857142857144</v>
      </c>
      <c r="AA127" s="312">
        <v>0</v>
      </c>
      <c r="AB127" s="312">
        <v>0</v>
      </c>
      <c r="AC127" s="312">
        <v>0</v>
      </c>
      <c r="AD127" s="312">
        <v>1</v>
      </c>
      <c r="AE127" s="312">
        <v>4</v>
      </c>
      <c r="AF127" s="312">
        <v>0</v>
      </c>
      <c r="AG127" s="312">
        <v>0</v>
      </c>
      <c r="AH127" s="312">
        <v>0</v>
      </c>
      <c r="AI127" s="312">
        <v>0</v>
      </c>
      <c r="AJ127" s="312">
        <v>0</v>
      </c>
      <c r="AK127" s="312">
        <v>5</v>
      </c>
      <c r="AL127" s="314">
        <v>4.8</v>
      </c>
      <c r="AM127" s="312">
        <v>0</v>
      </c>
      <c r="AN127" s="312">
        <v>0</v>
      </c>
      <c r="AO127" s="312">
        <v>0</v>
      </c>
      <c r="AP127" s="312">
        <v>5</v>
      </c>
      <c r="AQ127" s="312">
        <v>0</v>
      </c>
      <c r="AR127" s="312">
        <v>0</v>
      </c>
      <c r="AS127" s="312">
        <v>0</v>
      </c>
      <c r="AT127" s="312">
        <v>0</v>
      </c>
      <c r="AU127" s="312">
        <v>0</v>
      </c>
      <c r="AV127" s="312">
        <v>0</v>
      </c>
      <c r="AW127" s="312">
        <v>5</v>
      </c>
      <c r="AX127" s="314">
        <v>4</v>
      </c>
      <c r="AY127" s="312">
        <v>0</v>
      </c>
      <c r="AZ127" s="312">
        <v>0</v>
      </c>
      <c r="BA127" s="312">
        <v>0</v>
      </c>
      <c r="BB127" s="312">
        <v>0</v>
      </c>
      <c r="BC127" s="312">
        <v>0</v>
      </c>
      <c r="BD127" s="312">
        <v>0</v>
      </c>
      <c r="BE127" s="312">
        <v>0</v>
      </c>
      <c r="BF127" s="312">
        <v>0</v>
      </c>
      <c r="BG127" s="312">
        <v>0</v>
      </c>
      <c r="BH127" s="312">
        <v>0</v>
      </c>
      <c r="BI127" s="312">
        <v>0</v>
      </c>
      <c r="BJ127" s="314" t="s">
        <v>451</v>
      </c>
    </row>
    <row r="128" spans="1:62">
      <c r="A128" s="665" t="s">
        <v>1009</v>
      </c>
      <c r="B128" s="421" t="s">
        <v>55</v>
      </c>
      <c r="C128" s="311">
        <v>0</v>
      </c>
      <c r="D128" s="312">
        <v>0</v>
      </c>
      <c r="E128" s="312">
        <v>0</v>
      </c>
      <c r="F128" s="312">
        <v>1</v>
      </c>
      <c r="G128" s="312">
        <v>2</v>
      </c>
      <c r="H128" s="312">
        <v>2</v>
      </c>
      <c r="I128" s="312">
        <v>1</v>
      </c>
      <c r="J128" s="312">
        <v>0</v>
      </c>
      <c r="K128" s="312">
        <v>0</v>
      </c>
      <c r="L128" s="312">
        <v>0</v>
      </c>
      <c r="M128" s="312">
        <v>6</v>
      </c>
      <c r="N128" s="313">
        <v>5.5</v>
      </c>
      <c r="O128" s="311">
        <v>0</v>
      </c>
      <c r="P128" s="312">
        <v>0</v>
      </c>
      <c r="Q128" s="312">
        <v>0</v>
      </c>
      <c r="R128" s="312">
        <v>3</v>
      </c>
      <c r="S128" s="312">
        <v>3</v>
      </c>
      <c r="T128" s="312">
        <v>1</v>
      </c>
      <c r="U128" s="312">
        <v>0</v>
      </c>
      <c r="V128" s="312">
        <v>0</v>
      </c>
      <c r="W128" s="312">
        <v>0</v>
      </c>
      <c r="X128" s="312">
        <v>0</v>
      </c>
      <c r="Y128" s="312">
        <v>7</v>
      </c>
      <c r="Z128" s="314">
        <v>4.7142857142857144</v>
      </c>
      <c r="AA128" s="312">
        <v>0</v>
      </c>
      <c r="AB128" s="312">
        <v>0</v>
      </c>
      <c r="AC128" s="312">
        <v>1</v>
      </c>
      <c r="AD128" s="312">
        <v>2</v>
      </c>
      <c r="AE128" s="312">
        <v>3</v>
      </c>
      <c r="AF128" s="312">
        <v>0</v>
      </c>
      <c r="AG128" s="312">
        <v>0</v>
      </c>
      <c r="AH128" s="312">
        <v>0</v>
      </c>
      <c r="AI128" s="312">
        <v>0</v>
      </c>
      <c r="AJ128" s="312">
        <v>0</v>
      </c>
      <c r="AK128" s="312">
        <v>6</v>
      </c>
      <c r="AL128" s="314">
        <v>4.333333333333333</v>
      </c>
      <c r="AM128" s="312">
        <v>0</v>
      </c>
      <c r="AN128" s="312">
        <v>0</v>
      </c>
      <c r="AO128" s="312">
        <v>0</v>
      </c>
      <c r="AP128" s="312">
        <v>5</v>
      </c>
      <c r="AQ128" s="312">
        <v>0</v>
      </c>
      <c r="AR128" s="312">
        <v>0</v>
      </c>
      <c r="AS128" s="312">
        <v>0</v>
      </c>
      <c r="AT128" s="312">
        <v>0</v>
      </c>
      <c r="AU128" s="312">
        <v>0</v>
      </c>
      <c r="AV128" s="312">
        <v>0</v>
      </c>
      <c r="AW128" s="312">
        <v>5</v>
      </c>
      <c r="AX128" s="314">
        <v>4</v>
      </c>
      <c r="AY128" s="312">
        <v>0</v>
      </c>
      <c r="AZ128" s="312">
        <v>0</v>
      </c>
      <c r="BA128" s="312">
        <v>0</v>
      </c>
      <c r="BB128" s="312">
        <v>0</v>
      </c>
      <c r="BC128" s="312">
        <v>0</v>
      </c>
      <c r="BD128" s="312">
        <v>0</v>
      </c>
      <c r="BE128" s="312">
        <v>0</v>
      </c>
      <c r="BF128" s="312">
        <v>0</v>
      </c>
      <c r="BG128" s="312">
        <v>0</v>
      </c>
      <c r="BH128" s="312">
        <v>0</v>
      </c>
      <c r="BI128" s="312">
        <v>0</v>
      </c>
      <c r="BJ128" s="314" t="s">
        <v>451</v>
      </c>
    </row>
    <row r="129" spans="1:62">
      <c r="A129" s="665" t="s">
        <v>1010</v>
      </c>
      <c r="B129" s="421" t="s">
        <v>477</v>
      </c>
      <c r="C129" s="311">
        <v>0</v>
      </c>
      <c r="D129" s="312">
        <v>0</v>
      </c>
      <c r="E129" s="312">
        <v>0</v>
      </c>
      <c r="F129" s="312">
        <v>1</v>
      </c>
      <c r="G129" s="312">
        <v>0</v>
      </c>
      <c r="H129" s="312">
        <v>0</v>
      </c>
      <c r="I129" s="312">
        <v>0</v>
      </c>
      <c r="J129" s="312">
        <v>0</v>
      </c>
      <c r="K129" s="312">
        <v>0</v>
      </c>
      <c r="L129" s="312">
        <v>0</v>
      </c>
      <c r="M129" s="312">
        <v>1</v>
      </c>
      <c r="N129" s="313">
        <v>4</v>
      </c>
      <c r="O129" s="311">
        <v>0</v>
      </c>
      <c r="P129" s="312">
        <v>0</v>
      </c>
      <c r="Q129" s="312">
        <v>0</v>
      </c>
      <c r="R129" s="312">
        <v>0</v>
      </c>
      <c r="S129" s="312">
        <v>0</v>
      </c>
      <c r="T129" s="312">
        <v>0</v>
      </c>
      <c r="U129" s="312">
        <v>0</v>
      </c>
      <c r="V129" s="312">
        <v>0</v>
      </c>
      <c r="W129" s="312">
        <v>0</v>
      </c>
      <c r="X129" s="312">
        <v>0</v>
      </c>
      <c r="Y129" s="312">
        <v>0</v>
      </c>
      <c r="Z129" s="314" t="s">
        <v>451</v>
      </c>
      <c r="AA129" s="312">
        <v>0</v>
      </c>
      <c r="AB129" s="312">
        <v>0</v>
      </c>
      <c r="AC129" s="312">
        <v>0</v>
      </c>
      <c r="AD129" s="312">
        <v>0</v>
      </c>
      <c r="AE129" s="312">
        <v>1</v>
      </c>
      <c r="AF129" s="312">
        <v>0</v>
      </c>
      <c r="AG129" s="312">
        <v>0</v>
      </c>
      <c r="AH129" s="312">
        <v>0</v>
      </c>
      <c r="AI129" s="312">
        <v>0</v>
      </c>
      <c r="AJ129" s="312">
        <v>0</v>
      </c>
      <c r="AK129" s="312">
        <v>1</v>
      </c>
      <c r="AL129" s="314">
        <v>5</v>
      </c>
      <c r="AM129" s="312">
        <v>0</v>
      </c>
      <c r="AN129" s="312">
        <v>0</v>
      </c>
      <c r="AO129" s="312">
        <v>0</v>
      </c>
      <c r="AP129" s="312">
        <v>0</v>
      </c>
      <c r="AQ129" s="312">
        <v>0</v>
      </c>
      <c r="AR129" s="312">
        <v>0</v>
      </c>
      <c r="AS129" s="312">
        <v>0</v>
      </c>
      <c r="AT129" s="312">
        <v>0</v>
      </c>
      <c r="AU129" s="312">
        <v>0</v>
      </c>
      <c r="AV129" s="312">
        <v>0</v>
      </c>
      <c r="AW129" s="312">
        <v>0</v>
      </c>
      <c r="AX129" s="314" t="s">
        <v>451</v>
      </c>
      <c r="AY129" s="312">
        <v>0</v>
      </c>
      <c r="AZ129" s="312">
        <v>0</v>
      </c>
      <c r="BA129" s="312">
        <v>0</v>
      </c>
      <c r="BB129" s="312">
        <v>0</v>
      </c>
      <c r="BC129" s="312">
        <v>0</v>
      </c>
      <c r="BD129" s="312">
        <v>0</v>
      </c>
      <c r="BE129" s="312">
        <v>0</v>
      </c>
      <c r="BF129" s="312">
        <v>0</v>
      </c>
      <c r="BG129" s="312">
        <v>0</v>
      </c>
      <c r="BH129" s="312">
        <v>0</v>
      </c>
      <c r="BI129" s="312">
        <v>0</v>
      </c>
      <c r="BJ129" s="314" t="s">
        <v>451</v>
      </c>
    </row>
    <row r="130" spans="1:62">
      <c r="A130" s="665" t="s">
        <v>1011</v>
      </c>
      <c r="B130" s="421" t="s">
        <v>56</v>
      </c>
      <c r="C130" s="311">
        <v>0</v>
      </c>
      <c r="D130" s="312">
        <v>0</v>
      </c>
      <c r="E130" s="312">
        <v>0</v>
      </c>
      <c r="F130" s="312">
        <v>4</v>
      </c>
      <c r="G130" s="312">
        <v>1</v>
      </c>
      <c r="H130" s="312">
        <v>4</v>
      </c>
      <c r="I130" s="312">
        <v>2</v>
      </c>
      <c r="J130" s="312">
        <v>0</v>
      </c>
      <c r="K130" s="312">
        <v>0</v>
      </c>
      <c r="L130" s="312">
        <v>0</v>
      </c>
      <c r="M130" s="312">
        <v>11</v>
      </c>
      <c r="N130" s="313">
        <v>5.3636363636363633</v>
      </c>
      <c r="O130" s="311">
        <v>0</v>
      </c>
      <c r="P130" s="312">
        <v>0</v>
      </c>
      <c r="Q130" s="312">
        <v>0</v>
      </c>
      <c r="R130" s="312">
        <v>2</v>
      </c>
      <c r="S130" s="312">
        <v>0</v>
      </c>
      <c r="T130" s="312">
        <v>4</v>
      </c>
      <c r="U130" s="312">
        <v>0</v>
      </c>
      <c r="V130" s="312">
        <v>0</v>
      </c>
      <c r="W130" s="312">
        <v>0</v>
      </c>
      <c r="X130" s="312">
        <v>0</v>
      </c>
      <c r="Y130" s="312">
        <v>6</v>
      </c>
      <c r="Z130" s="314">
        <v>5.333333333333333</v>
      </c>
      <c r="AA130" s="312">
        <v>0</v>
      </c>
      <c r="AB130" s="312">
        <v>0</v>
      </c>
      <c r="AC130" s="312">
        <v>0</v>
      </c>
      <c r="AD130" s="312">
        <v>1</v>
      </c>
      <c r="AE130" s="312">
        <v>2</v>
      </c>
      <c r="AF130" s="312">
        <v>0</v>
      </c>
      <c r="AG130" s="312">
        <v>0</v>
      </c>
      <c r="AH130" s="312">
        <v>0</v>
      </c>
      <c r="AI130" s="312">
        <v>0</v>
      </c>
      <c r="AJ130" s="312">
        <v>0</v>
      </c>
      <c r="AK130" s="312">
        <v>3</v>
      </c>
      <c r="AL130" s="314">
        <v>4.666666666666667</v>
      </c>
      <c r="AM130" s="312">
        <v>0</v>
      </c>
      <c r="AN130" s="312">
        <v>0</v>
      </c>
      <c r="AO130" s="312">
        <v>0</v>
      </c>
      <c r="AP130" s="312">
        <v>1</v>
      </c>
      <c r="AQ130" s="312">
        <v>0</v>
      </c>
      <c r="AR130" s="312">
        <v>0</v>
      </c>
      <c r="AS130" s="312">
        <v>0</v>
      </c>
      <c r="AT130" s="312">
        <v>0</v>
      </c>
      <c r="AU130" s="312">
        <v>0</v>
      </c>
      <c r="AV130" s="312">
        <v>0</v>
      </c>
      <c r="AW130" s="312">
        <v>1</v>
      </c>
      <c r="AX130" s="314">
        <v>4</v>
      </c>
      <c r="AY130" s="312">
        <v>0</v>
      </c>
      <c r="AZ130" s="312">
        <v>0</v>
      </c>
      <c r="BA130" s="312">
        <v>0</v>
      </c>
      <c r="BB130" s="312">
        <v>0</v>
      </c>
      <c r="BC130" s="312">
        <v>0</v>
      </c>
      <c r="BD130" s="312">
        <v>0</v>
      </c>
      <c r="BE130" s="312">
        <v>0</v>
      </c>
      <c r="BF130" s="312">
        <v>0</v>
      </c>
      <c r="BG130" s="312">
        <v>0</v>
      </c>
      <c r="BH130" s="312">
        <v>0</v>
      </c>
      <c r="BI130" s="312">
        <v>0</v>
      </c>
      <c r="BJ130" s="314" t="s">
        <v>451</v>
      </c>
    </row>
    <row r="131" spans="1:62">
      <c r="A131" s="665" t="s">
        <v>1012</v>
      </c>
      <c r="B131" s="421" t="s">
        <v>57</v>
      </c>
      <c r="C131" s="311">
        <v>0</v>
      </c>
      <c r="D131" s="312">
        <v>0</v>
      </c>
      <c r="E131" s="312">
        <v>0</v>
      </c>
      <c r="F131" s="312">
        <v>2</v>
      </c>
      <c r="G131" s="312">
        <v>6</v>
      </c>
      <c r="H131" s="312">
        <v>2</v>
      </c>
      <c r="I131" s="312">
        <v>2</v>
      </c>
      <c r="J131" s="312">
        <v>0</v>
      </c>
      <c r="K131" s="312">
        <v>0</v>
      </c>
      <c r="L131" s="312">
        <v>0</v>
      </c>
      <c r="M131" s="312">
        <v>12</v>
      </c>
      <c r="N131" s="313">
        <v>5.333333333333333</v>
      </c>
      <c r="O131" s="311">
        <v>0</v>
      </c>
      <c r="P131" s="312">
        <v>0</v>
      </c>
      <c r="Q131" s="312">
        <v>0</v>
      </c>
      <c r="R131" s="312">
        <v>10</v>
      </c>
      <c r="S131" s="312">
        <v>3</v>
      </c>
      <c r="T131" s="312">
        <v>0</v>
      </c>
      <c r="U131" s="312">
        <v>0</v>
      </c>
      <c r="V131" s="312">
        <v>0</v>
      </c>
      <c r="W131" s="312">
        <v>0</v>
      </c>
      <c r="X131" s="312">
        <v>0</v>
      </c>
      <c r="Y131" s="312">
        <v>13</v>
      </c>
      <c r="Z131" s="314">
        <v>4.2307692307692308</v>
      </c>
      <c r="AA131" s="312">
        <v>0</v>
      </c>
      <c r="AB131" s="312">
        <v>0</v>
      </c>
      <c r="AC131" s="312">
        <v>0</v>
      </c>
      <c r="AD131" s="312">
        <v>7</v>
      </c>
      <c r="AE131" s="312">
        <v>9</v>
      </c>
      <c r="AF131" s="312">
        <v>0</v>
      </c>
      <c r="AG131" s="312">
        <v>0</v>
      </c>
      <c r="AH131" s="312">
        <v>0</v>
      </c>
      <c r="AI131" s="312">
        <v>0</v>
      </c>
      <c r="AJ131" s="312">
        <v>0</v>
      </c>
      <c r="AK131" s="312">
        <v>16</v>
      </c>
      <c r="AL131" s="314">
        <v>4.5625</v>
      </c>
      <c r="AM131" s="312">
        <v>0</v>
      </c>
      <c r="AN131" s="312">
        <v>0</v>
      </c>
      <c r="AO131" s="312">
        <v>0</v>
      </c>
      <c r="AP131" s="312">
        <v>6</v>
      </c>
      <c r="AQ131" s="312">
        <v>0</v>
      </c>
      <c r="AR131" s="312">
        <v>0</v>
      </c>
      <c r="AS131" s="312">
        <v>0</v>
      </c>
      <c r="AT131" s="312">
        <v>0</v>
      </c>
      <c r="AU131" s="312">
        <v>0</v>
      </c>
      <c r="AV131" s="312">
        <v>0</v>
      </c>
      <c r="AW131" s="312">
        <v>6</v>
      </c>
      <c r="AX131" s="314">
        <v>4</v>
      </c>
      <c r="AY131" s="312">
        <v>0</v>
      </c>
      <c r="AZ131" s="312">
        <v>0</v>
      </c>
      <c r="BA131" s="312">
        <v>0</v>
      </c>
      <c r="BB131" s="312">
        <v>0</v>
      </c>
      <c r="BC131" s="312">
        <v>0</v>
      </c>
      <c r="BD131" s="312">
        <v>0</v>
      </c>
      <c r="BE131" s="312">
        <v>0</v>
      </c>
      <c r="BF131" s="312">
        <v>0</v>
      </c>
      <c r="BG131" s="312">
        <v>0</v>
      </c>
      <c r="BH131" s="312">
        <v>0</v>
      </c>
      <c r="BI131" s="312">
        <v>0</v>
      </c>
      <c r="BJ131" s="314" t="s">
        <v>451</v>
      </c>
    </row>
    <row r="132" spans="1:62">
      <c r="A132" s="665" t="s">
        <v>1013</v>
      </c>
      <c r="B132" s="421" t="s">
        <v>54</v>
      </c>
      <c r="C132" s="311">
        <v>0</v>
      </c>
      <c r="D132" s="312">
        <v>0</v>
      </c>
      <c r="E132" s="312">
        <v>0</v>
      </c>
      <c r="F132" s="312">
        <v>1</v>
      </c>
      <c r="G132" s="312">
        <v>0</v>
      </c>
      <c r="H132" s="312">
        <v>1</v>
      </c>
      <c r="I132" s="312">
        <v>0</v>
      </c>
      <c r="J132" s="312">
        <v>0</v>
      </c>
      <c r="K132" s="312">
        <v>0</v>
      </c>
      <c r="L132" s="312">
        <v>0</v>
      </c>
      <c r="M132" s="312">
        <v>2</v>
      </c>
      <c r="N132" s="313">
        <v>5</v>
      </c>
      <c r="O132" s="311">
        <v>0</v>
      </c>
      <c r="P132" s="312">
        <v>0</v>
      </c>
      <c r="Q132" s="312">
        <v>0</v>
      </c>
      <c r="R132" s="312">
        <v>0</v>
      </c>
      <c r="S132" s="312">
        <v>0</v>
      </c>
      <c r="T132" s="312">
        <v>0</v>
      </c>
      <c r="U132" s="312">
        <v>0</v>
      </c>
      <c r="V132" s="312">
        <v>0</v>
      </c>
      <c r="W132" s="312">
        <v>0</v>
      </c>
      <c r="X132" s="312">
        <v>0</v>
      </c>
      <c r="Y132" s="312">
        <v>0</v>
      </c>
      <c r="Z132" s="314" t="s">
        <v>451</v>
      </c>
      <c r="AA132" s="312">
        <v>0</v>
      </c>
      <c r="AB132" s="312">
        <v>0</v>
      </c>
      <c r="AC132" s="312">
        <v>0</v>
      </c>
      <c r="AD132" s="312">
        <v>0</v>
      </c>
      <c r="AE132" s="312">
        <v>0</v>
      </c>
      <c r="AF132" s="312">
        <v>0</v>
      </c>
      <c r="AG132" s="312">
        <v>0</v>
      </c>
      <c r="AH132" s="312">
        <v>0</v>
      </c>
      <c r="AI132" s="312">
        <v>0</v>
      </c>
      <c r="AJ132" s="312">
        <v>0</v>
      </c>
      <c r="AK132" s="312">
        <v>0</v>
      </c>
      <c r="AL132" s="314" t="s">
        <v>451</v>
      </c>
      <c r="AM132" s="312">
        <v>0</v>
      </c>
      <c r="AN132" s="312">
        <v>0</v>
      </c>
      <c r="AO132" s="312">
        <v>0</v>
      </c>
      <c r="AP132" s="312">
        <v>0</v>
      </c>
      <c r="AQ132" s="312">
        <v>0</v>
      </c>
      <c r="AR132" s="312">
        <v>0</v>
      </c>
      <c r="AS132" s="312">
        <v>0</v>
      </c>
      <c r="AT132" s="312">
        <v>0</v>
      </c>
      <c r="AU132" s="312">
        <v>0</v>
      </c>
      <c r="AV132" s="312">
        <v>0</v>
      </c>
      <c r="AW132" s="312">
        <v>0</v>
      </c>
      <c r="AX132" s="314" t="s">
        <v>451</v>
      </c>
      <c r="AY132" s="312">
        <v>0</v>
      </c>
      <c r="AZ132" s="312">
        <v>0</v>
      </c>
      <c r="BA132" s="312">
        <v>0</v>
      </c>
      <c r="BB132" s="312">
        <v>0</v>
      </c>
      <c r="BC132" s="312">
        <v>0</v>
      </c>
      <c r="BD132" s="312">
        <v>0</v>
      </c>
      <c r="BE132" s="312">
        <v>0</v>
      </c>
      <c r="BF132" s="312">
        <v>0</v>
      </c>
      <c r="BG132" s="312">
        <v>0</v>
      </c>
      <c r="BH132" s="312">
        <v>0</v>
      </c>
      <c r="BI132" s="312">
        <v>0</v>
      </c>
      <c r="BJ132" s="314" t="s">
        <v>451</v>
      </c>
    </row>
    <row r="133" spans="1:62">
      <c r="A133" s="665" t="s">
        <v>1014</v>
      </c>
      <c r="B133" s="421" t="s">
        <v>53</v>
      </c>
      <c r="C133" s="311">
        <v>0</v>
      </c>
      <c r="D133" s="312">
        <v>1</v>
      </c>
      <c r="E133" s="312">
        <v>3</v>
      </c>
      <c r="F133" s="312">
        <v>0</v>
      </c>
      <c r="G133" s="312">
        <v>0</v>
      </c>
      <c r="H133" s="312">
        <v>0</v>
      </c>
      <c r="I133" s="312">
        <v>0</v>
      </c>
      <c r="J133" s="312">
        <v>0</v>
      </c>
      <c r="K133" s="312">
        <v>0</v>
      </c>
      <c r="L133" s="312">
        <v>0</v>
      </c>
      <c r="M133" s="312">
        <v>4</v>
      </c>
      <c r="N133" s="313">
        <v>2.75</v>
      </c>
      <c r="O133" s="311">
        <v>0</v>
      </c>
      <c r="P133" s="312">
        <v>1</v>
      </c>
      <c r="Q133" s="312">
        <v>0</v>
      </c>
      <c r="R133" s="312">
        <v>0</v>
      </c>
      <c r="S133" s="312">
        <v>0</v>
      </c>
      <c r="T133" s="312">
        <v>0</v>
      </c>
      <c r="U133" s="312">
        <v>0</v>
      </c>
      <c r="V133" s="312">
        <v>0</v>
      </c>
      <c r="W133" s="312">
        <v>0</v>
      </c>
      <c r="X133" s="312">
        <v>0</v>
      </c>
      <c r="Y133" s="312">
        <v>1</v>
      </c>
      <c r="Z133" s="314">
        <v>2</v>
      </c>
      <c r="AA133" s="312">
        <v>0</v>
      </c>
      <c r="AB133" s="312">
        <v>0</v>
      </c>
      <c r="AC133" s="312">
        <v>0</v>
      </c>
      <c r="AD133" s="312">
        <v>0</v>
      </c>
      <c r="AE133" s="312">
        <v>0</v>
      </c>
      <c r="AF133" s="312">
        <v>0</v>
      </c>
      <c r="AG133" s="312">
        <v>0</v>
      </c>
      <c r="AH133" s="312">
        <v>0</v>
      </c>
      <c r="AI133" s="312">
        <v>0</v>
      </c>
      <c r="AJ133" s="312">
        <v>0</v>
      </c>
      <c r="AK133" s="312">
        <v>0</v>
      </c>
      <c r="AL133" s="314" t="s">
        <v>451</v>
      </c>
      <c r="AM133" s="312">
        <v>0</v>
      </c>
      <c r="AN133" s="312">
        <v>0</v>
      </c>
      <c r="AO133" s="312">
        <v>0</v>
      </c>
      <c r="AP133" s="312">
        <v>0</v>
      </c>
      <c r="AQ133" s="312">
        <v>0</v>
      </c>
      <c r="AR133" s="312">
        <v>0</v>
      </c>
      <c r="AS133" s="312">
        <v>0</v>
      </c>
      <c r="AT133" s="312">
        <v>0</v>
      </c>
      <c r="AU133" s="312">
        <v>0</v>
      </c>
      <c r="AV133" s="312">
        <v>0</v>
      </c>
      <c r="AW133" s="312">
        <v>0</v>
      </c>
      <c r="AX133" s="314" t="s">
        <v>451</v>
      </c>
      <c r="AY133" s="312">
        <v>0</v>
      </c>
      <c r="AZ133" s="312">
        <v>0</v>
      </c>
      <c r="BA133" s="312">
        <v>0</v>
      </c>
      <c r="BB133" s="312">
        <v>0</v>
      </c>
      <c r="BC133" s="312">
        <v>0</v>
      </c>
      <c r="BD133" s="312">
        <v>0</v>
      </c>
      <c r="BE133" s="312">
        <v>0</v>
      </c>
      <c r="BF133" s="312">
        <v>0</v>
      </c>
      <c r="BG133" s="312">
        <v>0</v>
      </c>
      <c r="BH133" s="312">
        <v>0</v>
      </c>
      <c r="BI133" s="312">
        <v>0</v>
      </c>
      <c r="BJ133" s="314" t="s">
        <v>451</v>
      </c>
    </row>
    <row r="134" spans="1:62">
      <c r="A134" s="665" t="s">
        <v>1015</v>
      </c>
      <c r="B134" s="421" t="s">
        <v>58</v>
      </c>
      <c r="C134" s="311">
        <v>0</v>
      </c>
      <c r="D134" s="312">
        <v>1</v>
      </c>
      <c r="E134" s="312">
        <v>2</v>
      </c>
      <c r="F134" s="312">
        <v>7</v>
      </c>
      <c r="G134" s="312">
        <v>0</v>
      </c>
      <c r="H134" s="312">
        <v>0</v>
      </c>
      <c r="I134" s="312">
        <v>0</v>
      </c>
      <c r="J134" s="312">
        <v>0</v>
      </c>
      <c r="K134" s="312">
        <v>0</v>
      </c>
      <c r="L134" s="312">
        <v>0</v>
      </c>
      <c r="M134" s="312">
        <v>10</v>
      </c>
      <c r="N134" s="313">
        <v>3.6</v>
      </c>
      <c r="O134" s="311">
        <v>0</v>
      </c>
      <c r="P134" s="312">
        <v>0</v>
      </c>
      <c r="Q134" s="312">
        <v>7</v>
      </c>
      <c r="R134" s="312">
        <v>0</v>
      </c>
      <c r="S134" s="312">
        <v>0</v>
      </c>
      <c r="T134" s="312">
        <v>0</v>
      </c>
      <c r="U134" s="312">
        <v>0</v>
      </c>
      <c r="V134" s="312">
        <v>0</v>
      </c>
      <c r="W134" s="312">
        <v>0</v>
      </c>
      <c r="X134" s="312">
        <v>0</v>
      </c>
      <c r="Y134" s="312">
        <v>7</v>
      </c>
      <c r="Z134" s="314">
        <v>3</v>
      </c>
      <c r="AA134" s="312">
        <v>2</v>
      </c>
      <c r="AB134" s="312">
        <v>7</v>
      </c>
      <c r="AC134" s="312">
        <v>0</v>
      </c>
      <c r="AD134" s="312">
        <v>0</v>
      </c>
      <c r="AE134" s="312">
        <v>0</v>
      </c>
      <c r="AF134" s="312">
        <v>0</v>
      </c>
      <c r="AG134" s="312">
        <v>0</v>
      </c>
      <c r="AH134" s="312">
        <v>0</v>
      </c>
      <c r="AI134" s="312">
        <v>0</v>
      </c>
      <c r="AJ134" s="312">
        <v>0</v>
      </c>
      <c r="AK134" s="312">
        <v>9</v>
      </c>
      <c r="AL134" s="314">
        <v>1.7777777777777777</v>
      </c>
      <c r="AM134" s="312">
        <v>0</v>
      </c>
      <c r="AN134" s="312">
        <v>0</v>
      </c>
      <c r="AO134" s="312">
        <v>0</v>
      </c>
      <c r="AP134" s="312">
        <v>0</v>
      </c>
      <c r="AQ134" s="312">
        <v>0</v>
      </c>
      <c r="AR134" s="312">
        <v>0</v>
      </c>
      <c r="AS134" s="312">
        <v>0</v>
      </c>
      <c r="AT134" s="312">
        <v>0</v>
      </c>
      <c r="AU134" s="312">
        <v>0</v>
      </c>
      <c r="AV134" s="312">
        <v>0</v>
      </c>
      <c r="AW134" s="312">
        <v>0</v>
      </c>
      <c r="AX134" s="314" t="s">
        <v>451</v>
      </c>
      <c r="AY134" s="312">
        <v>0</v>
      </c>
      <c r="AZ134" s="312">
        <v>0</v>
      </c>
      <c r="BA134" s="312">
        <v>0</v>
      </c>
      <c r="BB134" s="312">
        <v>0</v>
      </c>
      <c r="BC134" s="312">
        <v>0</v>
      </c>
      <c r="BD134" s="312">
        <v>0</v>
      </c>
      <c r="BE134" s="312">
        <v>0</v>
      </c>
      <c r="BF134" s="312">
        <v>0</v>
      </c>
      <c r="BG134" s="312">
        <v>0</v>
      </c>
      <c r="BH134" s="312">
        <v>0</v>
      </c>
      <c r="BI134" s="312">
        <v>0</v>
      </c>
      <c r="BJ134" s="314" t="s">
        <v>451</v>
      </c>
    </row>
    <row r="135" spans="1:62">
      <c r="A135" s="688"/>
      <c r="B135" s="688" t="s">
        <v>1073</v>
      </c>
      <c r="C135" s="354">
        <v>570</v>
      </c>
      <c r="D135" s="355">
        <v>254</v>
      </c>
      <c r="E135" s="355">
        <v>40</v>
      </c>
      <c r="F135" s="355">
        <v>12</v>
      </c>
      <c r="G135" s="355">
        <v>2</v>
      </c>
      <c r="H135" s="355">
        <v>4</v>
      </c>
      <c r="I135" s="355">
        <v>0</v>
      </c>
      <c r="J135" s="355">
        <v>0</v>
      </c>
      <c r="K135" s="355">
        <v>0</v>
      </c>
      <c r="L135" s="355">
        <v>0</v>
      </c>
      <c r="M135" s="355">
        <v>882</v>
      </c>
      <c r="N135" s="714">
        <v>1.4512471655328798</v>
      </c>
      <c r="O135" s="354">
        <v>545</v>
      </c>
      <c r="P135" s="355">
        <v>235</v>
      </c>
      <c r="Q135" s="355">
        <v>53</v>
      </c>
      <c r="R135" s="355">
        <v>13</v>
      </c>
      <c r="S135" s="355">
        <v>3</v>
      </c>
      <c r="T135" s="355">
        <v>1</v>
      </c>
      <c r="U135" s="355">
        <v>0</v>
      </c>
      <c r="V135" s="355">
        <v>0</v>
      </c>
      <c r="W135" s="355">
        <v>0</v>
      </c>
      <c r="X135" s="355">
        <v>0</v>
      </c>
      <c r="Y135" s="355">
        <v>850</v>
      </c>
      <c r="Z135" s="715">
        <v>1.4670588235294117</v>
      </c>
      <c r="AA135" s="355">
        <v>644</v>
      </c>
      <c r="AB135" s="355">
        <v>148</v>
      </c>
      <c r="AC135" s="355">
        <v>59</v>
      </c>
      <c r="AD135" s="355">
        <v>10</v>
      </c>
      <c r="AE135" s="355">
        <v>1</v>
      </c>
      <c r="AF135" s="355">
        <v>0</v>
      </c>
      <c r="AG135" s="355">
        <v>0</v>
      </c>
      <c r="AH135" s="355">
        <v>0</v>
      </c>
      <c r="AI135" s="355">
        <v>0</v>
      </c>
      <c r="AJ135" s="355">
        <v>0</v>
      </c>
      <c r="AK135" s="355">
        <v>862</v>
      </c>
      <c r="AL135" s="715">
        <v>1.3480278422273781</v>
      </c>
      <c r="AM135" s="355">
        <v>344</v>
      </c>
      <c r="AN135" s="355">
        <v>121</v>
      </c>
      <c r="AO135" s="355">
        <v>35</v>
      </c>
      <c r="AP135" s="355">
        <v>5</v>
      </c>
      <c r="AQ135" s="355">
        <v>0</v>
      </c>
      <c r="AR135" s="355">
        <v>0</v>
      </c>
      <c r="AS135" s="355">
        <v>0</v>
      </c>
      <c r="AT135" s="355">
        <v>0</v>
      </c>
      <c r="AU135" s="355">
        <v>0</v>
      </c>
      <c r="AV135" s="355">
        <v>0</v>
      </c>
      <c r="AW135" s="355">
        <v>505</v>
      </c>
      <c r="AX135" s="715">
        <v>1.4079207920792078</v>
      </c>
      <c r="AY135" s="355">
        <v>0</v>
      </c>
      <c r="AZ135" s="355">
        <v>0</v>
      </c>
      <c r="BA135" s="355">
        <v>0</v>
      </c>
      <c r="BB135" s="355">
        <v>0</v>
      </c>
      <c r="BC135" s="355">
        <v>0</v>
      </c>
      <c r="BD135" s="355">
        <v>0</v>
      </c>
      <c r="BE135" s="355">
        <v>0</v>
      </c>
      <c r="BF135" s="355">
        <v>0</v>
      </c>
      <c r="BG135" s="355">
        <v>0</v>
      </c>
      <c r="BH135" s="355">
        <v>0</v>
      </c>
      <c r="BI135" s="355">
        <v>0</v>
      </c>
      <c r="BJ135" s="715" t="s">
        <v>451</v>
      </c>
    </row>
    <row r="136" spans="1:62">
      <c r="A136" t="s">
        <v>996</v>
      </c>
      <c r="B136" s="716" t="s">
        <v>1074</v>
      </c>
      <c r="C136" s="307">
        <v>79</v>
      </c>
      <c r="D136" s="308">
        <v>21</v>
      </c>
      <c r="E136" s="308">
        <v>1</v>
      </c>
      <c r="F136" s="308">
        <v>1</v>
      </c>
      <c r="G136" s="308">
        <v>0</v>
      </c>
      <c r="H136" s="308">
        <v>0</v>
      </c>
      <c r="I136" s="308">
        <v>0</v>
      </c>
      <c r="J136" s="308">
        <v>0</v>
      </c>
      <c r="K136" s="308">
        <v>0</v>
      </c>
      <c r="L136" s="308">
        <v>0</v>
      </c>
      <c r="M136" s="308">
        <v>102</v>
      </c>
      <c r="N136" s="309">
        <v>1.2549019607843137</v>
      </c>
      <c r="O136" s="307">
        <v>68</v>
      </c>
      <c r="P136" s="308">
        <v>13</v>
      </c>
      <c r="Q136" s="308">
        <v>2</v>
      </c>
      <c r="R136" s="308">
        <v>0</v>
      </c>
      <c r="S136" s="308">
        <v>0</v>
      </c>
      <c r="T136" s="308">
        <v>0</v>
      </c>
      <c r="U136" s="308">
        <v>0</v>
      </c>
      <c r="V136" s="308">
        <v>0</v>
      </c>
      <c r="W136" s="308">
        <v>0</v>
      </c>
      <c r="X136" s="308">
        <v>0</v>
      </c>
      <c r="Y136" s="308">
        <v>83</v>
      </c>
      <c r="Z136" s="310">
        <v>1.2048192771084338</v>
      </c>
      <c r="AA136" s="308">
        <v>88</v>
      </c>
      <c r="AB136" s="308">
        <v>7</v>
      </c>
      <c r="AC136" s="308">
        <v>1</v>
      </c>
      <c r="AD136" s="308">
        <v>0</v>
      </c>
      <c r="AE136" s="308">
        <v>0</v>
      </c>
      <c r="AF136" s="308">
        <v>0</v>
      </c>
      <c r="AG136" s="308">
        <v>0</v>
      </c>
      <c r="AH136" s="308">
        <v>0</v>
      </c>
      <c r="AI136" s="308">
        <v>0</v>
      </c>
      <c r="AJ136" s="308">
        <v>0</v>
      </c>
      <c r="AK136" s="308">
        <v>96</v>
      </c>
      <c r="AL136" s="310">
        <v>1.09375</v>
      </c>
      <c r="AM136" s="308">
        <v>27</v>
      </c>
      <c r="AN136" s="308">
        <v>2</v>
      </c>
      <c r="AO136" s="308">
        <v>0</v>
      </c>
      <c r="AP136" s="308">
        <v>0</v>
      </c>
      <c r="AQ136" s="308">
        <v>0</v>
      </c>
      <c r="AR136" s="308">
        <v>0</v>
      </c>
      <c r="AS136" s="308">
        <v>0</v>
      </c>
      <c r="AT136" s="308">
        <v>0</v>
      </c>
      <c r="AU136" s="308">
        <v>0</v>
      </c>
      <c r="AV136" s="308">
        <v>0</v>
      </c>
      <c r="AW136" s="308">
        <v>29</v>
      </c>
      <c r="AX136" s="310">
        <v>1.0689655172413792</v>
      </c>
      <c r="AY136" s="308">
        <v>0</v>
      </c>
      <c r="AZ136" s="308">
        <v>0</v>
      </c>
      <c r="BA136" s="308">
        <v>0</v>
      </c>
      <c r="BB136" s="308">
        <v>0</v>
      </c>
      <c r="BC136" s="308">
        <v>0</v>
      </c>
      <c r="BD136" s="308">
        <v>0</v>
      </c>
      <c r="BE136" s="308">
        <v>0</v>
      </c>
      <c r="BF136" s="308">
        <v>0</v>
      </c>
      <c r="BG136" s="308">
        <v>0</v>
      </c>
      <c r="BH136" s="308">
        <v>0</v>
      </c>
      <c r="BI136" s="308">
        <v>0</v>
      </c>
      <c r="BJ136" s="310" t="s">
        <v>451</v>
      </c>
    </row>
    <row r="137" spans="1:62">
      <c r="A137" s="665" t="s">
        <v>997</v>
      </c>
      <c r="B137" s="421" t="s">
        <v>487</v>
      </c>
      <c r="C137" s="311">
        <v>0</v>
      </c>
      <c r="D137" s="312">
        <v>2</v>
      </c>
      <c r="E137" s="312">
        <v>1</v>
      </c>
      <c r="F137" s="312">
        <v>0</v>
      </c>
      <c r="G137" s="312">
        <v>0</v>
      </c>
      <c r="H137" s="312">
        <v>0</v>
      </c>
      <c r="I137" s="312">
        <v>0</v>
      </c>
      <c r="J137" s="312">
        <v>0</v>
      </c>
      <c r="K137" s="312">
        <v>0</v>
      </c>
      <c r="L137" s="312">
        <v>0</v>
      </c>
      <c r="M137" s="312">
        <v>3</v>
      </c>
      <c r="N137" s="313">
        <v>2.3333333333333335</v>
      </c>
      <c r="O137" s="311">
        <v>0</v>
      </c>
      <c r="P137" s="312">
        <v>0</v>
      </c>
      <c r="Q137" s="312">
        <v>0</v>
      </c>
      <c r="R137" s="312">
        <v>0</v>
      </c>
      <c r="S137" s="312">
        <v>0</v>
      </c>
      <c r="T137" s="312">
        <v>0</v>
      </c>
      <c r="U137" s="312">
        <v>0</v>
      </c>
      <c r="V137" s="312">
        <v>0</v>
      </c>
      <c r="W137" s="312">
        <v>0</v>
      </c>
      <c r="X137" s="312">
        <v>0</v>
      </c>
      <c r="Y137" s="312">
        <v>0</v>
      </c>
      <c r="Z137" s="314" t="s">
        <v>451</v>
      </c>
      <c r="AA137" s="312">
        <v>0</v>
      </c>
      <c r="AB137" s="312">
        <v>2</v>
      </c>
      <c r="AC137" s="312">
        <v>0</v>
      </c>
      <c r="AD137" s="312">
        <v>0</v>
      </c>
      <c r="AE137" s="312">
        <v>0</v>
      </c>
      <c r="AF137" s="312">
        <v>0</v>
      </c>
      <c r="AG137" s="312">
        <v>0</v>
      </c>
      <c r="AH137" s="312">
        <v>0</v>
      </c>
      <c r="AI137" s="312">
        <v>0</v>
      </c>
      <c r="AJ137" s="312">
        <v>0</v>
      </c>
      <c r="AK137" s="312">
        <v>2</v>
      </c>
      <c r="AL137" s="314">
        <v>2</v>
      </c>
      <c r="AM137" s="312">
        <v>0</v>
      </c>
      <c r="AN137" s="312">
        <v>1</v>
      </c>
      <c r="AO137" s="312">
        <v>0</v>
      </c>
      <c r="AP137" s="312">
        <v>0</v>
      </c>
      <c r="AQ137" s="312">
        <v>0</v>
      </c>
      <c r="AR137" s="312">
        <v>0</v>
      </c>
      <c r="AS137" s="312">
        <v>0</v>
      </c>
      <c r="AT137" s="312">
        <v>0</v>
      </c>
      <c r="AU137" s="312">
        <v>0</v>
      </c>
      <c r="AV137" s="312">
        <v>0</v>
      </c>
      <c r="AW137" s="312">
        <v>1</v>
      </c>
      <c r="AX137" s="314">
        <v>2</v>
      </c>
      <c r="AY137" s="312">
        <v>0</v>
      </c>
      <c r="AZ137" s="312">
        <v>0</v>
      </c>
      <c r="BA137" s="312">
        <v>0</v>
      </c>
      <c r="BB137" s="312">
        <v>0</v>
      </c>
      <c r="BC137" s="312">
        <v>0</v>
      </c>
      <c r="BD137" s="312">
        <v>0</v>
      </c>
      <c r="BE137" s="312">
        <v>0</v>
      </c>
      <c r="BF137" s="312">
        <v>0</v>
      </c>
      <c r="BG137" s="312">
        <v>0</v>
      </c>
      <c r="BH137" s="312">
        <v>0</v>
      </c>
      <c r="BI137" s="312">
        <v>0</v>
      </c>
      <c r="BJ137" s="314" t="s">
        <v>451</v>
      </c>
    </row>
    <row r="138" spans="1:62">
      <c r="A138" s="665" t="s">
        <v>998</v>
      </c>
      <c r="B138" s="421" t="s">
        <v>489</v>
      </c>
      <c r="C138" s="311">
        <v>60</v>
      </c>
      <c r="D138" s="312">
        <v>6</v>
      </c>
      <c r="E138" s="312">
        <v>0</v>
      </c>
      <c r="F138" s="312">
        <v>0</v>
      </c>
      <c r="G138" s="312">
        <v>0</v>
      </c>
      <c r="H138" s="312">
        <v>0</v>
      </c>
      <c r="I138" s="312">
        <v>0</v>
      </c>
      <c r="J138" s="312">
        <v>0</v>
      </c>
      <c r="K138" s="312">
        <v>0</v>
      </c>
      <c r="L138" s="312">
        <v>0</v>
      </c>
      <c r="M138" s="312">
        <v>66</v>
      </c>
      <c r="N138" s="313">
        <v>1.0909090909090908</v>
      </c>
      <c r="O138" s="311">
        <v>42</v>
      </c>
      <c r="P138" s="312">
        <v>5</v>
      </c>
      <c r="Q138" s="312">
        <v>1</v>
      </c>
      <c r="R138" s="312">
        <v>0</v>
      </c>
      <c r="S138" s="312">
        <v>0</v>
      </c>
      <c r="T138" s="312">
        <v>0</v>
      </c>
      <c r="U138" s="312">
        <v>0</v>
      </c>
      <c r="V138" s="312">
        <v>0</v>
      </c>
      <c r="W138" s="312">
        <v>0</v>
      </c>
      <c r="X138" s="312">
        <v>0</v>
      </c>
      <c r="Y138" s="312">
        <v>48</v>
      </c>
      <c r="Z138" s="314">
        <v>1.1458333333333333</v>
      </c>
      <c r="AA138" s="312">
        <v>72</v>
      </c>
      <c r="AB138" s="312">
        <v>2</v>
      </c>
      <c r="AC138" s="312">
        <v>1</v>
      </c>
      <c r="AD138" s="312">
        <v>0</v>
      </c>
      <c r="AE138" s="312">
        <v>0</v>
      </c>
      <c r="AF138" s="312">
        <v>0</v>
      </c>
      <c r="AG138" s="312">
        <v>0</v>
      </c>
      <c r="AH138" s="312">
        <v>0</v>
      </c>
      <c r="AI138" s="312">
        <v>0</v>
      </c>
      <c r="AJ138" s="312">
        <v>0</v>
      </c>
      <c r="AK138" s="312">
        <v>75</v>
      </c>
      <c r="AL138" s="314">
        <v>1.0533333333333332</v>
      </c>
      <c r="AM138" s="312">
        <v>27</v>
      </c>
      <c r="AN138" s="312">
        <v>0</v>
      </c>
      <c r="AO138" s="312">
        <v>0</v>
      </c>
      <c r="AP138" s="312">
        <v>0</v>
      </c>
      <c r="AQ138" s="312">
        <v>0</v>
      </c>
      <c r="AR138" s="312">
        <v>0</v>
      </c>
      <c r="AS138" s="312">
        <v>0</v>
      </c>
      <c r="AT138" s="312">
        <v>0</v>
      </c>
      <c r="AU138" s="312">
        <v>0</v>
      </c>
      <c r="AV138" s="312">
        <v>0</v>
      </c>
      <c r="AW138" s="312">
        <v>27</v>
      </c>
      <c r="AX138" s="314">
        <v>1</v>
      </c>
      <c r="AY138" s="312">
        <v>0</v>
      </c>
      <c r="AZ138" s="312">
        <v>0</v>
      </c>
      <c r="BA138" s="312">
        <v>0</v>
      </c>
      <c r="BB138" s="312">
        <v>0</v>
      </c>
      <c r="BC138" s="312">
        <v>0</v>
      </c>
      <c r="BD138" s="312">
        <v>0</v>
      </c>
      <c r="BE138" s="312">
        <v>0</v>
      </c>
      <c r="BF138" s="312">
        <v>0</v>
      </c>
      <c r="BG138" s="312">
        <v>0</v>
      </c>
      <c r="BH138" s="312">
        <v>0</v>
      </c>
      <c r="BI138" s="312">
        <v>0</v>
      </c>
      <c r="BJ138" s="314" t="s">
        <v>451</v>
      </c>
    </row>
    <row r="139" spans="1:62">
      <c r="A139" s="665" t="s">
        <v>999</v>
      </c>
      <c r="B139" s="421" t="s">
        <v>491</v>
      </c>
      <c r="C139" s="311">
        <v>4</v>
      </c>
      <c r="D139" s="312">
        <v>2</v>
      </c>
      <c r="E139" s="312">
        <v>0</v>
      </c>
      <c r="F139" s="312">
        <v>1</v>
      </c>
      <c r="G139" s="312">
        <v>0</v>
      </c>
      <c r="H139" s="312">
        <v>0</v>
      </c>
      <c r="I139" s="312">
        <v>0</v>
      </c>
      <c r="J139" s="312">
        <v>0</v>
      </c>
      <c r="K139" s="312">
        <v>0</v>
      </c>
      <c r="L139" s="312">
        <v>0</v>
      </c>
      <c r="M139" s="312">
        <v>7</v>
      </c>
      <c r="N139" s="313">
        <v>1.7142857142857142</v>
      </c>
      <c r="O139" s="311">
        <v>6</v>
      </c>
      <c r="P139" s="312">
        <v>5</v>
      </c>
      <c r="Q139" s="312">
        <v>1</v>
      </c>
      <c r="R139" s="312">
        <v>0</v>
      </c>
      <c r="S139" s="312">
        <v>0</v>
      </c>
      <c r="T139" s="312">
        <v>0</v>
      </c>
      <c r="U139" s="312">
        <v>0</v>
      </c>
      <c r="V139" s="312">
        <v>0</v>
      </c>
      <c r="W139" s="312">
        <v>0</v>
      </c>
      <c r="X139" s="312">
        <v>0</v>
      </c>
      <c r="Y139" s="312">
        <v>12</v>
      </c>
      <c r="Z139" s="314">
        <v>1.5833333333333333</v>
      </c>
      <c r="AA139" s="312">
        <v>16</v>
      </c>
      <c r="AB139" s="312">
        <v>3</v>
      </c>
      <c r="AC139" s="312">
        <v>0</v>
      </c>
      <c r="AD139" s="312">
        <v>0</v>
      </c>
      <c r="AE139" s="312">
        <v>0</v>
      </c>
      <c r="AF139" s="312">
        <v>0</v>
      </c>
      <c r="AG139" s="312">
        <v>0</v>
      </c>
      <c r="AH139" s="312">
        <v>0</v>
      </c>
      <c r="AI139" s="312">
        <v>0</v>
      </c>
      <c r="AJ139" s="312">
        <v>0</v>
      </c>
      <c r="AK139" s="312">
        <v>19</v>
      </c>
      <c r="AL139" s="314">
        <v>1.1578947368421053</v>
      </c>
      <c r="AM139" s="312">
        <v>0</v>
      </c>
      <c r="AN139" s="312">
        <v>1</v>
      </c>
      <c r="AO139" s="312">
        <v>0</v>
      </c>
      <c r="AP139" s="312">
        <v>0</v>
      </c>
      <c r="AQ139" s="312">
        <v>0</v>
      </c>
      <c r="AR139" s="312">
        <v>0</v>
      </c>
      <c r="AS139" s="312">
        <v>0</v>
      </c>
      <c r="AT139" s="312">
        <v>0</v>
      </c>
      <c r="AU139" s="312">
        <v>0</v>
      </c>
      <c r="AV139" s="312">
        <v>0</v>
      </c>
      <c r="AW139" s="312">
        <v>1</v>
      </c>
      <c r="AX139" s="314">
        <v>2</v>
      </c>
      <c r="AY139" s="312">
        <v>0</v>
      </c>
      <c r="AZ139" s="312">
        <v>0</v>
      </c>
      <c r="BA139" s="312">
        <v>0</v>
      </c>
      <c r="BB139" s="312">
        <v>0</v>
      </c>
      <c r="BC139" s="312">
        <v>0</v>
      </c>
      <c r="BD139" s="312">
        <v>0</v>
      </c>
      <c r="BE139" s="312">
        <v>0</v>
      </c>
      <c r="BF139" s="312">
        <v>0</v>
      </c>
      <c r="BG139" s="312">
        <v>0</v>
      </c>
      <c r="BH139" s="312">
        <v>0</v>
      </c>
      <c r="BI139" s="312">
        <v>0</v>
      </c>
      <c r="BJ139" s="314" t="s">
        <v>451</v>
      </c>
    </row>
    <row r="140" spans="1:62">
      <c r="A140" s="665" t="s">
        <v>1001</v>
      </c>
      <c r="B140" s="421" t="s">
        <v>492</v>
      </c>
      <c r="C140" s="311">
        <v>1</v>
      </c>
      <c r="D140" s="312">
        <v>0</v>
      </c>
      <c r="E140" s="312">
        <v>0</v>
      </c>
      <c r="F140" s="312">
        <v>0</v>
      </c>
      <c r="G140" s="312">
        <v>0</v>
      </c>
      <c r="H140" s="312">
        <v>0</v>
      </c>
      <c r="I140" s="312">
        <v>0</v>
      </c>
      <c r="J140" s="312">
        <v>0</v>
      </c>
      <c r="K140" s="312">
        <v>0</v>
      </c>
      <c r="L140" s="312">
        <v>0</v>
      </c>
      <c r="M140" s="312">
        <v>1</v>
      </c>
      <c r="N140" s="313">
        <v>1</v>
      </c>
      <c r="O140" s="311">
        <v>5</v>
      </c>
      <c r="P140" s="312">
        <v>2</v>
      </c>
      <c r="Q140" s="312">
        <v>0</v>
      </c>
      <c r="R140" s="312">
        <v>0</v>
      </c>
      <c r="S140" s="312">
        <v>0</v>
      </c>
      <c r="T140" s="312">
        <v>0</v>
      </c>
      <c r="U140" s="312">
        <v>0</v>
      </c>
      <c r="V140" s="312">
        <v>0</v>
      </c>
      <c r="W140" s="312">
        <v>0</v>
      </c>
      <c r="X140" s="312">
        <v>0</v>
      </c>
      <c r="Y140" s="312">
        <v>7</v>
      </c>
      <c r="Z140" s="314">
        <v>1.2857142857142858</v>
      </c>
      <c r="AA140" s="312">
        <v>0</v>
      </c>
      <c r="AB140" s="312">
        <v>0</v>
      </c>
      <c r="AC140" s="312">
        <v>0</v>
      </c>
      <c r="AD140" s="312">
        <v>0</v>
      </c>
      <c r="AE140" s="312">
        <v>0</v>
      </c>
      <c r="AF140" s="312">
        <v>0</v>
      </c>
      <c r="AG140" s="312">
        <v>0</v>
      </c>
      <c r="AH140" s="312">
        <v>0</v>
      </c>
      <c r="AI140" s="312">
        <v>0</v>
      </c>
      <c r="AJ140" s="312">
        <v>0</v>
      </c>
      <c r="AK140" s="312">
        <v>0</v>
      </c>
      <c r="AL140" s="314" t="s">
        <v>451</v>
      </c>
      <c r="AM140" s="312">
        <v>0</v>
      </c>
      <c r="AN140" s="312">
        <v>0</v>
      </c>
      <c r="AO140" s="312">
        <v>0</v>
      </c>
      <c r="AP140" s="312">
        <v>0</v>
      </c>
      <c r="AQ140" s="312">
        <v>0</v>
      </c>
      <c r="AR140" s="312">
        <v>0</v>
      </c>
      <c r="AS140" s="312">
        <v>0</v>
      </c>
      <c r="AT140" s="312">
        <v>0</v>
      </c>
      <c r="AU140" s="312">
        <v>0</v>
      </c>
      <c r="AV140" s="312">
        <v>0</v>
      </c>
      <c r="AW140" s="312">
        <v>0</v>
      </c>
      <c r="AX140" s="314" t="s">
        <v>451</v>
      </c>
      <c r="AY140" s="312">
        <v>0</v>
      </c>
      <c r="AZ140" s="312">
        <v>0</v>
      </c>
      <c r="BA140" s="312">
        <v>0</v>
      </c>
      <c r="BB140" s="312">
        <v>0</v>
      </c>
      <c r="BC140" s="312">
        <v>0</v>
      </c>
      <c r="BD140" s="312">
        <v>0</v>
      </c>
      <c r="BE140" s="312">
        <v>0</v>
      </c>
      <c r="BF140" s="312">
        <v>0</v>
      </c>
      <c r="BG140" s="312">
        <v>0</v>
      </c>
      <c r="BH140" s="312">
        <v>0</v>
      </c>
      <c r="BI140" s="312">
        <v>0</v>
      </c>
      <c r="BJ140" s="314" t="s">
        <v>451</v>
      </c>
    </row>
    <row r="141" spans="1:62">
      <c r="A141" s="665" t="s">
        <v>1002</v>
      </c>
      <c r="B141" s="421" t="s">
        <v>493</v>
      </c>
      <c r="C141" s="311">
        <v>0</v>
      </c>
      <c r="D141" s="312">
        <v>0</v>
      </c>
      <c r="E141" s="312">
        <v>0</v>
      </c>
      <c r="F141" s="312">
        <v>0</v>
      </c>
      <c r="G141" s="312">
        <v>0</v>
      </c>
      <c r="H141" s="312">
        <v>0</v>
      </c>
      <c r="I141" s="312">
        <v>0</v>
      </c>
      <c r="J141" s="312">
        <v>0</v>
      </c>
      <c r="K141" s="312">
        <v>0</v>
      </c>
      <c r="L141" s="312">
        <v>0</v>
      </c>
      <c r="M141" s="312">
        <v>0</v>
      </c>
      <c r="N141" s="313" t="s">
        <v>451</v>
      </c>
      <c r="O141" s="311">
        <v>0</v>
      </c>
      <c r="P141" s="312">
        <v>1</v>
      </c>
      <c r="Q141" s="312">
        <v>0</v>
      </c>
      <c r="R141" s="312">
        <v>0</v>
      </c>
      <c r="S141" s="312">
        <v>0</v>
      </c>
      <c r="T141" s="312">
        <v>0</v>
      </c>
      <c r="U141" s="312">
        <v>0</v>
      </c>
      <c r="V141" s="312">
        <v>0</v>
      </c>
      <c r="W141" s="312">
        <v>0</v>
      </c>
      <c r="X141" s="312">
        <v>0</v>
      </c>
      <c r="Y141" s="312">
        <v>1</v>
      </c>
      <c r="Z141" s="314">
        <v>2</v>
      </c>
      <c r="AA141" s="312">
        <v>0</v>
      </c>
      <c r="AB141" s="312">
        <v>0</v>
      </c>
      <c r="AC141" s="312">
        <v>0</v>
      </c>
      <c r="AD141" s="312">
        <v>0</v>
      </c>
      <c r="AE141" s="312">
        <v>0</v>
      </c>
      <c r="AF141" s="312">
        <v>0</v>
      </c>
      <c r="AG141" s="312">
        <v>0</v>
      </c>
      <c r="AH141" s="312">
        <v>0</v>
      </c>
      <c r="AI141" s="312">
        <v>0</v>
      </c>
      <c r="AJ141" s="312">
        <v>0</v>
      </c>
      <c r="AK141" s="312">
        <v>0</v>
      </c>
      <c r="AL141" s="314" t="s">
        <v>451</v>
      </c>
      <c r="AM141" s="312">
        <v>0</v>
      </c>
      <c r="AN141" s="312">
        <v>0</v>
      </c>
      <c r="AO141" s="312">
        <v>0</v>
      </c>
      <c r="AP141" s="312">
        <v>0</v>
      </c>
      <c r="AQ141" s="312">
        <v>0</v>
      </c>
      <c r="AR141" s="312">
        <v>0</v>
      </c>
      <c r="AS141" s="312">
        <v>0</v>
      </c>
      <c r="AT141" s="312">
        <v>0</v>
      </c>
      <c r="AU141" s="312">
        <v>0</v>
      </c>
      <c r="AV141" s="312">
        <v>0</v>
      </c>
      <c r="AW141" s="312">
        <v>0</v>
      </c>
      <c r="AX141" s="314" t="s">
        <v>451</v>
      </c>
      <c r="AY141" s="312">
        <v>0</v>
      </c>
      <c r="AZ141" s="312">
        <v>0</v>
      </c>
      <c r="BA141" s="312">
        <v>0</v>
      </c>
      <c r="BB141" s="312">
        <v>0</v>
      </c>
      <c r="BC141" s="312">
        <v>0</v>
      </c>
      <c r="BD141" s="312">
        <v>0</v>
      </c>
      <c r="BE141" s="312">
        <v>0</v>
      </c>
      <c r="BF141" s="312">
        <v>0</v>
      </c>
      <c r="BG141" s="312">
        <v>0</v>
      </c>
      <c r="BH141" s="312">
        <v>0</v>
      </c>
      <c r="BI141" s="312">
        <v>0</v>
      </c>
      <c r="BJ141" s="314" t="s">
        <v>451</v>
      </c>
    </row>
    <row r="142" spans="1:62">
      <c r="A142" s="665" t="s">
        <v>1000</v>
      </c>
      <c r="B142" s="421" t="s">
        <v>488</v>
      </c>
      <c r="C142" s="311">
        <v>11</v>
      </c>
      <c r="D142" s="312">
        <v>11</v>
      </c>
      <c r="E142" s="312">
        <v>0</v>
      </c>
      <c r="F142" s="312">
        <v>0</v>
      </c>
      <c r="G142" s="312">
        <v>0</v>
      </c>
      <c r="H142" s="312">
        <v>0</v>
      </c>
      <c r="I142" s="312">
        <v>0</v>
      </c>
      <c r="J142" s="312">
        <v>0</v>
      </c>
      <c r="K142" s="312">
        <v>0</v>
      </c>
      <c r="L142" s="312">
        <v>0</v>
      </c>
      <c r="M142" s="312">
        <v>22</v>
      </c>
      <c r="N142" s="313">
        <v>1.5</v>
      </c>
      <c r="O142" s="311">
        <v>15</v>
      </c>
      <c r="P142" s="312">
        <v>0</v>
      </c>
      <c r="Q142" s="312">
        <v>0</v>
      </c>
      <c r="R142" s="312">
        <v>0</v>
      </c>
      <c r="S142" s="312">
        <v>0</v>
      </c>
      <c r="T142" s="312">
        <v>0</v>
      </c>
      <c r="U142" s="312">
        <v>0</v>
      </c>
      <c r="V142" s="312">
        <v>0</v>
      </c>
      <c r="W142" s="312">
        <v>0</v>
      </c>
      <c r="X142" s="312">
        <v>0</v>
      </c>
      <c r="Y142" s="312">
        <v>15</v>
      </c>
      <c r="Z142" s="314">
        <v>1</v>
      </c>
      <c r="AA142" s="312">
        <v>0</v>
      </c>
      <c r="AB142" s="312">
        <v>0</v>
      </c>
      <c r="AC142" s="312">
        <v>0</v>
      </c>
      <c r="AD142" s="312">
        <v>0</v>
      </c>
      <c r="AE142" s="312">
        <v>0</v>
      </c>
      <c r="AF142" s="312">
        <v>0</v>
      </c>
      <c r="AG142" s="312">
        <v>0</v>
      </c>
      <c r="AH142" s="312">
        <v>0</v>
      </c>
      <c r="AI142" s="312">
        <v>0</v>
      </c>
      <c r="AJ142" s="312">
        <v>0</v>
      </c>
      <c r="AK142" s="312">
        <v>0</v>
      </c>
      <c r="AL142" s="314" t="s">
        <v>451</v>
      </c>
      <c r="AM142" s="312">
        <v>0</v>
      </c>
      <c r="AN142" s="312">
        <v>0</v>
      </c>
      <c r="AO142" s="312">
        <v>0</v>
      </c>
      <c r="AP142" s="312">
        <v>0</v>
      </c>
      <c r="AQ142" s="312">
        <v>0</v>
      </c>
      <c r="AR142" s="312">
        <v>0</v>
      </c>
      <c r="AS142" s="312">
        <v>0</v>
      </c>
      <c r="AT142" s="312">
        <v>0</v>
      </c>
      <c r="AU142" s="312">
        <v>0</v>
      </c>
      <c r="AV142" s="312">
        <v>0</v>
      </c>
      <c r="AW142" s="312">
        <v>0</v>
      </c>
      <c r="AX142" s="314" t="s">
        <v>451</v>
      </c>
      <c r="AY142" s="312">
        <v>0</v>
      </c>
      <c r="AZ142" s="312">
        <v>0</v>
      </c>
      <c r="BA142" s="312">
        <v>0</v>
      </c>
      <c r="BB142" s="312">
        <v>0</v>
      </c>
      <c r="BC142" s="312">
        <v>0</v>
      </c>
      <c r="BD142" s="312">
        <v>0</v>
      </c>
      <c r="BE142" s="312">
        <v>0</v>
      </c>
      <c r="BF142" s="312">
        <v>0</v>
      </c>
      <c r="BG142" s="312">
        <v>0</v>
      </c>
      <c r="BH142" s="312">
        <v>0</v>
      </c>
      <c r="BI142" s="312">
        <v>0</v>
      </c>
      <c r="BJ142" s="314" t="s">
        <v>451</v>
      </c>
    </row>
    <row r="143" spans="1:62">
      <c r="A143" s="665" t="s">
        <v>1004</v>
      </c>
      <c r="B143" s="421" t="s">
        <v>492</v>
      </c>
      <c r="C143" s="311">
        <v>3</v>
      </c>
      <c r="D143" s="312">
        <v>0</v>
      </c>
      <c r="E143" s="312">
        <v>0</v>
      </c>
      <c r="F143" s="312">
        <v>0</v>
      </c>
      <c r="G143" s="312">
        <v>0</v>
      </c>
      <c r="H143" s="312">
        <v>0</v>
      </c>
      <c r="I143" s="312">
        <v>0</v>
      </c>
      <c r="J143" s="312">
        <v>0</v>
      </c>
      <c r="K143" s="312">
        <v>0</v>
      </c>
      <c r="L143" s="312">
        <v>0</v>
      </c>
      <c r="M143" s="312">
        <v>3</v>
      </c>
      <c r="N143" s="313">
        <v>1</v>
      </c>
      <c r="O143" s="311">
        <v>0</v>
      </c>
      <c r="P143" s="312">
        <v>0</v>
      </c>
      <c r="Q143" s="312">
        <v>0</v>
      </c>
      <c r="R143" s="312">
        <v>0</v>
      </c>
      <c r="S143" s="312">
        <v>0</v>
      </c>
      <c r="T143" s="312">
        <v>0</v>
      </c>
      <c r="U143" s="312">
        <v>0</v>
      </c>
      <c r="V143" s="312">
        <v>0</v>
      </c>
      <c r="W143" s="312">
        <v>0</v>
      </c>
      <c r="X143" s="312">
        <v>0</v>
      </c>
      <c r="Y143" s="312">
        <v>0</v>
      </c>
      <c r="Z143" s="314" t="s">
        <v>451</v>
      </c>
      <c r="AA143" s="312">
        <v>0</v>
      </c>
      <c r="AB143" s="312">
        <v>0</v>
      </c>
      <c r="AC143" s="312">
        <v>0</v>
      </c>
      <c r="AD143" s="312">
        <v>0</v>
      </c>
      <c r="AE143" s="312">
        <v>0</v>
      </c>
      <c r="AF143" s="312">
        <v>0</v>
      </c>
      <c r="AG143" s="312">
        <v>0</v>
      </c>
      <c r="AH143" s="312">
        <v>0</v>
      </c>
      <c r="AI143" s="312">
        <v>0</v>
      </c>
      <c r="AJ143" s="312">
        <v>0</v>
      </c>
      <c r="AK143" s="312">
        <v>0</v>
      </c>
      <c r="AL143" s="314" t="s">
        <v>451</v>
      </c>
      <c r="AM143" s="312">
        <v>0</v>
      </c>
      <c r="AN143" s="312">
        <v>0</v>
      </c>
      <c r="AO143" s="312">
        <v>0</v>
      </c>
      <c r="AP143" s="312">
        <v>0</v>
      </c>
      <c r="AQ143" s="312">
        <v>0</v>
      </c>
      <c r="AR143" s="312">
        <v>0</v>
      </c>
      <c r="AS143" s="312">
        <v>0</v>
      </c>
      <c r="AT143" s="312">
        <v>0</v>
      </c>
      <c r="AU143" s="312">
        <v>0</v>
      </c>
      <c r="AV143" s="312">
        <v>0</v>
      </c>
      <c r="AW143" s="312">
        <v>0</v>
      </c>
      <c r="AX143" s="314" t="s">
        <v>451</v>
      </c>
      <c r="AY143" s="312">
        <v>0</v>
      </c>
      <c r="AZ143" s="312">
        <v>0</v>
      </c>
      <c r="BA143" s="312">
        <v>0</v>
      </c>
      <c r="BB143" s="312">
        <v>0</v>
      </c>
      <c r="BC143" s="312">
        <v>0</v>
      </c>
      <c r="BD143" s="312">
        <v>0</v>
      </c>
      <c r="BE143" s="312">
        <v>0</v>
      </c>
      <c r="BF143" s="312">
        <v>0</v>
      </c>
      <c r="BG143" s="312">
        <v>0</v>
      </c>
      <c r="BH143" s="312">
        <v>0</v>
      </c>
      <c r="BI143" s="312">
        <v>0</v>
      </c>
      <c r="BJ143" s="314" t="s">
        <v>451</v>
      </c>
    </row>
    <row r="144" spans="1:62">
      <c r="B144" s="318" t="s">
        <v>1024</v>
      </c>
    </row>
    <row r="146" spans="1:34" ht="16" thickBot="1"/>
    <row r="147" spans="1:34" ht="16" customHeight="1" thickBot="1">
      <c r="C147" s="793" t="s">
        <v>478</v>
      </c>
      <c r="D147" s="794"/>
      <c r="E147" s="794"/>
      <c r="F147" s="795"/>
      <c r="G147" s="793" t="s">
        <v>479</v>
      </c>
      <c r="H147" s="794"/>
      <c r="I147" s="794"/>
      <c r="J147" s="795"/>
      <c r="K147" s="796" t="s">
        <v>480</v>
      </c>
      <c r="L147" s="794"/>
      <c r="M147" s="794"/>
      <c r="N147" s="795"/>
      <c r="O147" s="796" t="s">
        <v>483</v>
      </c>
      <c r="P147" s="794"/>
      <c r="Q147" s="794"/>
      <c r="R147" s="795"/>
      <c r="S147" s="796" t="s">
        <v>484</v>
      </c>
      <c r="T147" s="794"/>
      <c r="U147" s="794"/>
      <c r="V147" s="795"/>
      <c r="W147" s="796" t="s">
        <v>485</v>
      </c>
      <c r="X147" s="794"/>
      <c r="Y147" s="794"/>
      <c r="Z147" s="795"/>
      <c r="AA147" s="796" t="s">
        <v>486</v>
      </c>
      <c r="AB147" s="794"/>
      <c r="AC147" s="794"/>
      <c r="AD147" s="795"/>
      <c r="AE147" s="796" t="s">
        <v>505</v>
      </c>
      <c r="AF147" s="794"/>
      <c r="AG147" s="794"/>
      <c r="AH147" s="795"/>
    </row>
    <row r="148" spans="1:34" ht="75">
      <c r="B148" s="666" t="s">
        <v>1025</v>
      </c>
      <c r="C148" s="316" t="s">
        <v>611</v>
      </c>
      <c r="D148" s="315" t="s">
        <v>612</v>
      </c>
      <c r="E148" s="315" t="s">
        <v>613</v>
      </c>
      <c r="F148" s="317" t="s">
        <v>614</v>
      </c>
      <c r="G148" s="315" t="s">
        <v>611</v>
      </c>
      <c r="H148" s="315" t="s">
        <v>612</v>
      </c>
      <c r="I148" s="315" t="s">
        <v>613</v>
      </c>
      <c r="J148" s="315" t="s">
        <v>614</v>
      </c>
      <c r="K148" s="315" t="s">
        <v>611</v>
      </c>
      <c r="L148" s="315" t="s">
        <v>612</v>
      </c>
      <c r="M148" s="315" t="s">
        <v>613</v>
      </c>
      <c r="N148" s="315" t="s">
        <v>614</v>
      </c>
      <c r="O148" s="315" t="s">
        <v>611</v>
      </c>
      <c r="P148" s="315" t="s">
        <v>612</v>
      </c>
      <c r="Q148" s="315" t="s">
        <v>613</v>
      </c>
      <c r="R148" s="315" t="s">
        <v>614</v>
      </c>
      <c r="S148" s="315" t="s">
        <v>611</v>
      </c>
      <c r="T148" s="315" t="s">
        <v>612</v>
      </c>
      <c r="U148" s="315" t="s">
        <v>613</v>
      </c>
      <c r="V148" s="315" t="s">
        <v>614</v>
      </c>
      <c r="W148" s="315" t="s">
        <v>611</v>
      </c>
      <c r="X148" s="315" t="s">
        <v>612</v>
      </c>
      <c r="Y148" s="315" t="s">
        <v>613</v>
      </c>
      <c r="Z148" s="315" t="s">
        <v>614</v>
      </c>
      <c r="AA148" s="315" t="s">
        <v>611</v>
      </c>
      <c r="AB148" s="315" t="s">
        <v>612</v>
      </c>
      <c r="AC148" s="315" t="s">
        <v>613</v>
      </c>
      <c r="AD148" s="315" t="s">
        <v>614</v>
      </c>
      <c r="AE148" s="315" t="s">
        <v>611</v>
      </c>
      <c r="AF148" s="315" t="s">
        <v>612</v>
      </c>
      <c r="AG148" s="315" t="s">
        <v>613</v>
      </c>
      <c r="AH148" s="317" t="s">
        <v>614</v>
      </c>
    </row>
    <row r="149" spans="1:34">
      <c r="A149" t="s">
        <v>996</v>
      </c>
      <c r="B149" s="320" t="s">
        <v>475</v>
      </c>
      <c r="C149" s="144"/>
      <c r="D149" s="16"/>
      <c r="E149" s="16"/>
      <c r="F149" s="610"/>
      <c r="G149" s="610"/>
      <c r="H149" s="610"/>
      <c r="I149" s="610"/>
      <c r="J149" s="610"/>
      <c r="K149" s="610"/>
      <c r="L149" s="610"/>
      <c r="M149" s="610"/>
      <c r="N149" s="610"/>
      <c r="O149" s="610"/>
      <c r="P149" s="610"/>
      <c r="Q149" s="610"/>
      <c r="R149" s="610"/>
      <c r="S149" s="610"/>
      <c r="T149" s="610"/>
      <c r="U149" s="610"/>
      <c r="V149" s="610"/>
      <c r="W149" s="610"/>
      <c r="X149" s="610"/>
      <c r="Y149" s="610"/>
      <c r="Z149" s="610"/>
      <c r="AA149" s="610"/>
      <c r="AB149" s="610"/>
      <c r="AC149" s="610"/>
      <c r="AD149" s="16"/>
      <c r="AE149" s="16"/>
      <c r="AF149" s="16"/>
      <c r="AG149" s="16"/>
      <c r="AH149" s="145"/>
    </row>
    <row r="150" spans="1:34">
      <c r="A150" s="665" t="s">
        <v>1007</v>
      </c>
      <c r="B150" s="667" t="s">
        <v>50</v>
      </c>
      <c r="C150" s="311">
        <v>55</v>
      </c>
      <c r="D150" s="313">
        <v>240</v>
      </c>
      <c r="E150" s="313">
        <v>16332</v>
      </c>
      <c r="F150" s="313">
        <v>80.819999999999993</v>
      </c>
      <c r="G150" s="311">
        <v>25</v>
      </c>
      <c r="H150" s="313">
        <v>240</v>
      </c>
      <c r="I150" s="313">
        <v>7092</v>
      </c>
      <c r="J150" s="314">
        <v>84.6</v>
      </c>
      <c r="K150" s="312">
        <v>24</v>
      </c>
      <c r="L150" s="313">
        <v>240</v>
      </c>
      <c r="M150" s="313">
        <v>6426</v>
      </c>
      <c r="N150" s="314">
        <v>89.64</v>
      </c>
      <c r="O150" s="312">
        <v>8</v>
      </c>
      <c r="P150" s="313">
        <v>240</v>
      </c>
      <c r="Q150" s="313">
        <v>1944</v>
      </c>
      <c r="R150" s="314">
        <v>98.77</v>
      </c>
      <c r="S150" s="312" t="s">
        <v>451</v>
      </c>
      <c r="T150" s="313" t="s">
        <v>451</v>
      </c>
      <c r="U150" s="313" t="s">
        <v>451</v>
      </c>
      <c r="V150" s="314" t="s">
        <v>451</v>
      </c>
      <c r="W150" s="312" t="s">
        <v>451</v>
      </c>
      <c r="X150" s="313" t="s">
        <v>451</v>
      </c>
      <c r="Y150" s="313" t="s">
        <v>451</v>
      </c>
      <c r="Z150" s="314" t="s">
        <v>451</v>
      </c>
      <c r="AA150" s="312" t="s">
        <v>451</v>
      </c>
      <c r="AB150" s="313" t="s">
        <v>451</v>
      </c>
      <c r="AC150" s="313" t="s">
        <v>451</v>
      </c>
      <c r="AD150" s="314" t="s">
        <v>451</v>
      </c>
      <c r="AE150" s="312" t="s">
        <v>451</v>
      </c>
      <c r="AF150" s="313" t="s">
        <v>451</v>
      </c>
      <c r="AG150" s="313" t="s">
        <v>451</v>
      </c>
      <c r="AH150" s="314" t="s">
        <v>451</v>
      </c>
    </row>
    <row r="151" spans="1:34">
      <c r="A151" s="665" t="s">
        <v>1008</v>
      </c>
      <c r="B151" s="667" t="s">
        <v>476</v>
      </c>
      <c r="C151" s="311">
        <v>15</v>
      </c>
      <c r="D151" s="313">
        <v>240</v>
      </c>
      <c r="E151" s="313">
        <v>4416</v>
      </c>
      <c r="F151" s="313">
        <v>81.52</v>
      </c>
      <c r="G151" s="311">
        <v>14</v>
      </c>
      <c r="H151" s="313">
        <v>240</v>
      </c>
      <c r="I151" s="313">
        <v>4002</v>
      </c>
      <c r="J151" s="314">
        <v>83.96</v>
      </c>
      <c r="K151" s="312">
        <v>5</v>
      </c>
      <c r="L151" s="313">
        <v>240</v>
      </c>
      <c r="M151" s="313">
        <v>1374</v>
      </c>
      <c r="N151" s="314">
        <v>87.34</v>
      </c>
      <c r="O151" s="312">
        <v>5</v>
      </c>
      <c r="P151" s="313">
        <v>240</v>
      </c>
      <c r="Q151" s="313">
        <v>2472</v>
      </c>
      <c r="R151" s="314">
        <v>48.54</v>
      </c>
      <c r="S151" s="312" t="s">
        <v>451</v>
      </c>
      <c r="T151" s="313" t="s">
        <v>451</v>
      </c>
      <c r="U151" s="313" t="s">
        <v>451</v>
      </c>
      <c r="V151" s="314" t="s">
        <v>451</v>
      </c>
      <c r="W151" s="312" t="s">
        <v>451</v>
      </c>
      <c r="X151" s="313" t="s">
        <v>451</v>
      </c>
      <c r="Y151" s="313" t="s">
        <v>451</v>
      </c>
      <c r="Z151" s="314" t="s">
        <v>451</v>
      </c>
      <c r="AA151" s="312" t="s">
        <v>451</v>
      </c>
      <c r="AB151" s="313" t="s">
        <v>451</v>
      </c>
      <c r="AC151" s="313" t="s">
        <v>451</v>
      </c>
      <c r="AD151" s="314" t="s">
        <v>451</v>
      </c>
      <c r="AE151" s="312" t="s">
        <v>451</v>
      </c>
      <c r="AF151" s="313" t="s">
        <v>451</v>
      </c>
      <c r="AG151" s="313" t="s">
        <v>451</v>
      </c>
      <c r="AH151" s="314" t="s">
        <v>451</v>
      </c>
    </row>
    <row r="152" spans="1:34">
      <c r="A152" s="665" t="s">
        <v>1009</v>
      </c>
      <c r="B152" s="667" t="s">
        <v>55</v>
      </c>
      <c r="C152" s="311">
        <v>6</v>
      </c>
      <c r="D152" s="313">
        <v>240</v>
      </c>
      <c r="E152" s="313">
        <v>1926</v>
      </c>
      <c r="F152" s="313">
        <v>74.77</v>
      </c>
      <c r="G152" s="311">
        <v>7</v>
      </c>
      <c r="H152" s="313">
        <v>240</v>
      </c>
      <c r="I152" s="313">
        <v>1896</v>
      </c>
      <c r="J152" s="314">
        <v>88.61</v>
      </c>
      <c r="K152" s="312">
        <v>6</v>
      </c>
      <c r="L152" s="313">
        <v>240</v>
      </c>
      <c r="M152" s="313">
        <v>1584</v>
      </c>
      <c r="N152" s="314">
        <v>90.91</v>
      </c>
      <c r="O152" s="312">
        <v>5</v>
      </c>
      <c r="P152" s="313">
        <v>240</v>
      </c>
      <c r="Q152" s="313">
        <v>1206</v>
      </c>
      <c r="R152" s="314">
        <v>99.5</v>
      </c>
      <c r="S152" s="312" t="s">
        <v>451</v>
      </c>
      <c r="T152" s="313" t="s">
        <v>451</v>
      </c>
      <c r="U152" s="313" t="s">
        <v>451</v>
      </c>
      <c r="V152" s="314" t="s">
        <v>451</v>
      </c>
      <c r="W152" s="312" t="s">
        <v>451</v>
      </c>
      <c r="X152" s="313" t="s">
        <v>451</v>
      </c>
      <c r="Y152" s="313" t="s">
        <v>451</v>
      </c>
      <c r="Z152" s="314" t="s">
        <v>451</v>
      </c>
      <c r="AA152" s="312" t="s">
        <v>451</v>
      </c>
      <c r="AB152" s="313" t="s">
        <v>451</v>
      </c>
      <c r="AC152" s="313" t="s">
        <v>451</v>
      </c>
      <c r="AD152" s="314" t="s">
        <v>451</v>
      </c>
      <c r="AE152" s="312" t="s">
        <v>451</v>
      </c>
      <c r="AF152" s="313" t="s">
        <v>451</v>
      </c>
      <c r="AG152" s="313" t="s">
        <v>451</v>
      </c>
      <c r="AH152" s="314" t="s">
        <v>451</v>
      </c>
    </row>
    <row r="153" spans="1:34">
      <c r="A153" s="665" t="s">
        <v>1010</v>
      </c>
      <c r="B153" s="667" t="s">
        <v>477</v>
      </c>
      <c r="C153" s="311">
        <v>1</v>
      </c>
      <c r="D153" s="313">
        <v>240</v>
      </c>
      <c r="E153" s="313">
        <v>276</v>
      </c>
      <c r="F153" s="313">
        <v>86.96</v>
      </c>
      <c r="G153" s="311" t="s">
        <v>451</v>
      </c>
      <c r="H153" s="313" t="s">
        <v>451</v>
      </c>
      <c r="I153" s="313" t="s">
        <v>451</v>
      </c>
      <c r="J153" s="314" t="s">
        <v>451</v>
      </c>
      <c r="K153" s="312">
        <v>1</v>
      </c>
      <c r="L153" s="313">
        <v>240</v>
      </c>
      <c r="M153" s="313">
        <v>264</v>
      </c>
      <c r="N153" s="314">
        <v>90.91</v>
      </c>
      <c r="O153" s="312" t="s">
        <v>451</v>
      </c>
      <c r="P153" s="313" t="s">
        <v>451</v>
      </c>
      <c r="Q153" s="313" t="s">
        <v>451</v>
      </c>
      <c r="R153" s="314" t="s">
        <v>451</v>
      </c>
      <c r="S153" s="312" t="s">
        <v>451</v>
      </c>
      <c r="T153" s="313" t="s">
        <v>451</v>
      </c>
      <c r="U153" s="313" t="s">
        <v>451</v>
      </c>
      <c r="V153" s="314" t="s">
        <v>451</v>
      </c>
      <c r="W153" s="312" t="s">
        <v>451</v>
      </c>
      <c r="X153" s="313" t="s">
        <v>451</v>
      </c>
      <c r="Y153" s="313" t="s">
        <v>451</v>
      </c>
      <c r="Z153" s="314" t="s">
        <v>451</v>
      </c>
      <c r="AA153" s="312" t="s">
        <v>451</v>
      </c>
      <c r="AB153" s="313" t="s">
        <v>451</v>
      </c>
      <c r="AC153" s="313" t="s">
        <v>451</v>
      </c>
      <c r="AD153" s="314" t="s">
        <v>451</v>
      </c>
      <c r="AE153" s="312" t="s">
        <v>451</v>
      </c>
      <c r="AF153" s="313" t="s">
        <v>451</v>
      </c>
      <c r="AG153" s="313" t="s">
        <v>451</v>
      </c>
      <c r="AH153" s="314" t="s">
        <v>451</v>
      </c>
    </row>
    <row r="154" spans="1:34">
      <c r="A154" s="665" t="s">
        <v>1011</v>
      </c>
      <c r="B154" s="667" t="s">
        <v>56</v>
      </c>
      <c r="C154" s="311">
        <v>11</v>
      </c>
      <c r="D154" s="313">
        <v>240</v>
      </c>
      <c r="E154" s="313">
        <v>3252</v>
      </c>
      <c r="F154" s="313">
        <v>81.180000000000007</v>
      </c>
      <c r="G154" s="311">
        <v>6</v>
      </c>
      <c r="H154" s="313">
        <v>240</v>
      </c>
      <c r="I154" s="313">
        <v>1776</v>
      </c>
      <c r="J154" s="314">
        <v>81.08</v>
      </c>
      <c r="K154" s="312">
        <v>3</v>
      </c>
      <c r="L154" s="313">
        <v>240</v>
      </c>
      <c r="M154" s="313">
        <v>816</v>
      </c>
      <c r="N154" s="314">
        <v>88.24</v>
      </c>
      <c r="O154" s="312">
        <v>1</v>
      </c>
      <c r="P154" s="313">
        <v>240</v>
      </c>
      <c r="Q154" s="313">
        <v>240</v>
      </c>
      <c r="R154" s="314">
        <v>100</v>
      </c>
      <c r="S154" s="312" t="s">
        <v>451</v>
      </c>
      <c r="T154" s="313" t="s">
        <v>451</v>
      </c>
      <c r="U154" s="313" t="s">
        <v>451</v>
      </c>
      <c r="V154" s="314" t="s">
        <v>451</v>
      </c>
      <c r="W154" s="312" t="s">
        <v>451</v>
      </c>
      <c r="X154" s="313" t="s">
        <v>451</v>
      </c>
      <c r="Y154" s="313" t="s">
        <v>451</v>
      </c>
      <c r="Z154" s="314" t="s">
        <v>451</v>
      </c>
      <c r="AA154" s="312" t="s">
        <v>451</v>
      </c>
      <c r="AB154" s="313" t="s">
        <v>451</v>
      </c>
      <c r="AC154" s="313" t="s">
        <v>451</v>
      </c>
      <c r="AD154" s="314" t="s">
        <v>451</v>
      </c>
      <c r="AE154" s="312" t="s">
        <v>451</v>
      </c>
      <c r="AF154" s="313" t="s">
        <v>451</v>
      </c>
      <c r="AG154" s="313" t="s">
        <v>451</v>
      </c>
      <c r="AH154" s="314" t="s">
        <v>451</v>
      </c>
    </row>
    <row r="155" spans="1:34">
      <c r="A155" s="665" t="s">
        <v>1012</v>
      </c>
      <c r="B155" s="667" t="s">
        <v>57</v>
      </c>
      <c r="C155" s="311">
        <v>12</v>
      </c>
      <c r="D155" s="313">
        <v>240</v>
      </c>
      <c r="E155" s="313">
        <v>3588</v>
      </c>
      <c r="F155" s="313">
        <v>80.27</v>
      </c>
      <c r="G155" s="311">
        <v>13</v>
      </c>
      <c r="H155" s="313">
        <v>240</v>
      </c>
      <c r="I155" s="313">
        <v>3216</v>
      </c>
      <c r="J155" s="314">
        <v>97.01</v>
      </c>
      <c r="K155" s="312">
        <v>16</v>
      </c>
      <c r="L155" s="313">
        <v>240</v>
      </c>
      <c r="M155" s="313">
        <v>4332</v>
      </c>
      <c r="N155" s="314">
        <v>88.64</v>
      </c>
      <c r="O155" s="312">
        <v>6</v>
      </c>
      <c r="P155" s="313">
        <v>240</v>
      </c>
      <c r="Q155" s="313">
        <v>1482</v>
      </c>
      <c r="R155" s="314">
        <v>97.17</v>
      </c>
      <c r="S155" s="312" t="s">
        <v>451</v>
      </c>
      <c r="T155" s="313" t="s">
        <v>451</v>
      </c>
      <c r="U155" s="313" t="s">
        <v>451</v>
      </c>
      <c r="V155" s="314" t="s">
        <v>451</v>
      </c>
      <c r="W155" s="312" t="s">
        <v>451</v>
      </c>
      <c r="X155" s="313" t="s">
        <v>451</v>
      </c>
      <c r="Y155" s="313" t="s">
        <v>451</v>
      </c>
      <c r="Z155" s="314" t="s">
        <v>451</v>
      </c>
      <c r="AA155" s="312" t="s">
        <v>451</v>
      </c>
      <c r="AB155" s="313" t="s">
        <v>451</v>
      </c>
      <c r="AC155" s="313" t="s">
        <v>451</v>
      </c>
      <c r="AD155" s="314" t="s">
        <v>451</v>
      </c>
      <c r="AE155" s="312" t="s">
        <v>451</v>
      </c>
      <c r="AF155" s="313" t="s">
        <v>451</v>
      </c>
      <c r="AG155" s="313" t="s">
        <v>451</v>
      </c>
      <c r="AH155" s="314" t="s">
        <v>451</v>
      </c>
    </row>
    <row r="156" spans="1:34">
      <c r="A156" s="665" t="s">
        <v>1013</v>
      </c>
      <c r="B156" s="667" t="s">
        <v>54</v>
      </c>
      <c r="C156" s="311">
        <v>2</v>
      </c>
      <c r="D156" s="313">
        <v>240</v>
      </c>
      <c r="E156" s="313">
        <v>516</v>
      </c>
      <c r="F156" s="313">
        <v>93.02</v>
      </c>
      <c r="G156" s="311" t="s">
        <v>451</v>
      </c>
      <c r="H156" s="313" t="s">
        <v>451</v>
      </c>
      <c r="I156" s="313" t="s">
        <v>451</v>
      </c>
      <c r="J156" s="314" t="s">
        <v>451</v>
      </c>
      <c r="K156" s="312" t="s">
        <v>451</v>
      </c>
      <c r="L156" s="313" t="s">
        <v>451</v>
      </c>
      <c r="M156" s="313" t="s">
        <v>451</v>
      </c>
      <c r="N156" s="314" t="s">
        <v>451</v>
      </c>
      <c r="O156" s="312" t="s">
        <v>451</v>
      </c>
      <c r="P156" s="313" t="s">
        <v>451</v>
      </c>
      <c r="Q156" s="313" t="s">
        <v>451</v>
      </c>
      <c r="R156" s="314" t="s">
        <v>451</v>
      </c>
      <c r="S156" s="312" t="s">
        <v>451</v>
      </c>
      <c r="T156" s="313" t="s">
        <v>451</v>
      </c>
      <c r="U156" s="313" t="s">
        <v>451</v>
      </c>
      <c r="V156" s="314" t="s">
        <v>451</v>
      </c>
      <c r="W156" s="312" t="s">
        <v>451</v>
      </c>
      <c r="X156" s="313" t="s">
        <v>451</v>
      </c>
      <c r="Y156" s="313" t="s">
        <v>451</v>
      </c>
      <c r="Z156" s="314" t="s">
        <v>451</v>
      </c>
      <c r="AA156" s="312" t="s">
        <v>451</v>
      </c>
      <c r="AB156" s="313" t="s">
        <v>451</v>
      </c>
      <c r="AC156" s="313" t="s">
        <v>451</v>
      </c>
      <c r="AD156" s="314" t="s">
        <v>451</v>
      </c>
      <c r="AE156" s="312" t="s">
        <v>451</v>
      </c>
      <c r="AF156" s="313" t="s">
        <v>451</v>
      </c>
      <c r="AG156" s="313" t="s">
        <v>451</v>
      </c>
      <c r="AH156" s="314" t="s">
        <v>451</v>
      </c>
    </row>
    <row r="157" spans="1:34">
      <c r="A157" s="665" t="s">
        <v>1014</v>
      </c>
      <c r="B157" s="667" t="s">
        <v>53</v>
      </c>
      <c r="C157" s="311">
        <v>4</v>
      </c>
      <c r="D157" s="313">
        <v>240</v>
      </c>
      <c r="E157" s="313">
        <v>966</v>
      </c>
      <c r="F157" s="313">
        <v>99.38</v>
      </c>
      <c r="G157" s="311">
        <v>1</v>
      </c>
      <c r="H157" s="313">
        <v>240</v>
      </c>
      <c r="I157" s="313">
        <v>246</v>
      </c>
      <c r="J157" s="314">
        <v>97.56</v>
      </c>
      <c r="K157" s="312" t="s">
        <v>451</v>
      </c>
      <c r="L157" s="313" t="s">
        <v>451</v>
      </c>
      <c r="M157" s="313" t="s">
        <v>451</v>
      </c>
      <c r="N157" s="314" t="s">
        <v>451</v>
      </c>
      <c r="O157" s="312" t="s">
        <v>451</v>
      </c>
      <c r="P157" s="313" t="s">
        <v>451</v>
      </c>
      <c r="Q157" s="313" t="s">
        <v>451</v>
      </c>
      <c r="R157" s="314" t="s">
        <v>451</v>
      </c>
      <c r="S157" s="312" t="s">
        <v>451</v>
      </c>
      <c r="T157" s="313" t="s">
        <v>451</v>
      </c>
      <c r="U157" s="313" t="s">
        <v>451</v>
      </c>
      <c r="V157" s="314" t="s">
        <v>451</v>
      </c>
      <c r="W157" s="312" t="s">
        <v>451</v>
      </c>
      <c r="X157" s="313" t="s">
        <v>451</v>
      </c>
      <c r="Y157" s="313" t="s">
        <v>451</v>
      </c>
      <c r="Z157" s="314" t="s">
        <v>451</v>
      </c>
      <c r="AA157" s="312" t="s">
        <v>451</v>
      </c>
      <c r="AB157" s="313" t="s">
        <v>451</v>
      </c>
      <c r="AC157" s="313" t="s">
        <v>451</v>
      </c>
      <c r="AD157" s="314" t="s">
        <v>451</v>
      </c>
      <c r="AE157" s="312" t="s">
        <v>451</v>
      </c>
      <c r="AF157" s="313" t="s">
        <v>451</v>
      </c>
      <c r="AG157" s="313" t="s">
        <v>451</v>
      </c>
      <c r="AH157" s="314" t="s">
        <v>451</v>
      </c>
    </row>
    <row r="158" spans="1:34">
      <c r="A158" s="665" t="s">
        <v>1015</v>
      </c>
      <c r="B158" s="667" t="s">
        <v>58</v>
      </c>
      <c r="C158" s="311">
        <v>10</v>
      </c>
      <c r="D158" s="313">
        <v>240</v>
      </c>
      <c r="E158" s="313">
        <v>2508</v>
      </c>
      <c r="F158" s="313">
        <v>95.69</v>
      </c>
      <c r="G158" s="311">
        <v>7</v>
      </c>
      <c r="H158" s="313">
        <v>240</v>
      </c>
      <c r="I158" s="313">
        <v>1752</v>
      </c>
      <c r="J158" s="314">
        <v>95.89</v>
      </c>
      <c r="K158" s="312">
        <v>10</v>
      </c>
      <c r="L158" s="313">
        <v>240</v>
      </c>
      <c r="M158" s="313">
        <v>2436</v>
      </c>
      <c r="N158" s="314">
        <v>98.52</v>
      </c>
      <c r="O158" s="312" t="s">
        <v>451</v>
      </c>
      <c r="P158" s="313" t="s">
        <v>451</v>
      </c>
      <c r="Q158" s="313" t="s">
        <v>451</v>
      </c>
      <c r="R158" s="314" t="s">
        <v>451</v>
      </c>
      <c r="S158" s="312" t="s">
        <v>451</v>
      </c>
      <c r="T158" s="313" t="s">
        <v>451</v>
      </c>
      <c r="U158" s="313" t="s">
        <v>451</v>
      </c>
      <c r="V158" s="314" t="s">
        <v>451</v>
      </c>
      <c r="W158" s="312" t="s">
        <v>451</v>
      </c>
      <c r="X158" s="313" t="s">
        <v>451</v>
      </c>
      <c r="Y158" s="313" t="s">
        <v>451</v>
      </c>
      <c r="Z158" s="314" t="s">
        <v>451</v>
      </c>
      <c r="AA158" s="312" t="s">
        <v>451</v>
      </c>
      <c r="AB158" s="313" t="s">
        <v>451</v>
      </c>
      <c r="AC158" s="313" t="s">
        <v>451</v>
      </c>
      <c r="AD158" s="314" t="s">
        <v>451</v>
      </c>
      <c r="AE158" s="312" t="s">
        <v>451</v>
      </c>
      <c r="AF158" s="313" t="s">
        <v>451</v>
      </c>
      <c r="AG158" s="313" t="s">
        <v>451</v>
      </c>
      <c r="AH158" s="314" t="s">
        <v>451</v>
      </c>
    </row>
    <row r="159" spans="1:34">
      <c r="A159" s="665" t="s">
        <v>1017</v>
      </c>
      <c r="B159" s="667" t="s">
        <v>592</v>
      </c>
      <c r="C159" s="311" t="s">
        <v>451</v>
      </c>
      <c r="D159" s="313" t="s">
        <v>451</v>
      </c>
      <c r="E159" s="313" t="s">
        <v>451</v>
      </c>
      <c r="F159" s="313" t="s">
        <v>451</v>
      </c>
      <c r="G159" s="311" t="s">
        <v>451</v>
      </c>
      <c r="H159" s="313" t="s">
        <v>451</v>
      </c>
      <c r="I159" s="313" t="s">
        <v>451</v>
      </c>
      <c r="J159" s="314" t="s">
        <v>451</v>
      </c>
      <c r="K159" s="312" t="s">
        <v>451</v>
      </c>
      <c r="L159" s="313" t="s">
        <v>451</v>
      </c>
      <c r="M159" s="313" t="s">
        <v>451</v>
      </c>
      <c r="N159" s="314" t="s">
        <v>451</v>
      </c>
      <c r="O159" s="312" t="s">
        <v>451</v>
      </c>
      <c r="P159" s="313" t="s">
        <v>451</v>
      </c>
      <c r="Q159" s="313" t="s">
        <v>451</v>
      </c>
      <c r="R159" s="314" t="s">
        <v>451</v>
      </c>
      <c r="S159" s="312" t="s">
        <v>451</v>
      </c>
      <c r="T159" s="313" t="s">
        <v>451</v>
      </c>
      <c r="U159" s="313" t="s">
        <v>451</v>
      </c>
      <c r="V159" s="314" t="s">
        <v>451</v>
      </c>
      <c r="W159" s="312">
        <v>3</v>
      </c>
      <c r="X159" s="313">
        <v>120</v>
      </c>
      <c r="Y159" s="313">
        <v>456</v>
      </c>
      <c r="Z159" s="314">
        <v>78.95</v>
      </c>
      <c r="AA159" s="312">
        <v>11</v>
      </c>
      <c r="AB159" s="313">
        <v>120</v>
      </c>
      <c r="AC159" s="313">
        <v>1332</v>
      </c>
      <c r="AD159" s="314">
        <v>99.1</v>
      </c>
      <c r="AE159" s="312" t="s">
        <v>451</v>
      </c>
      <c r="AF159" s="313" t="s">
        <v>451</v>
      </c>
      <c r="AG159" s="313" t="s">
        <v>451</v>
      </c>
      <c r="AH159" s="314" t="s">
        <v>451</v>
      </c>
    </row>
    <row r="160" spans="1:34">
      <c r="A160" s="665" t="s">
        <v>997</v>
      </c>
      <c r="B160" s="667" t="s">
        <v>487</v>
      </c>
      <c r="C160" s="311">
        <v>3</v>
      </c>
      <c r="D160" s="313">
        <v>120</v>
      </c>
      <c r="E160" s="313">
        <v>396</v>
      </c>
      <c r="F160" s="313">
        <v>90.91</v>
      </c>
      <c r="G160" s="311" t="s">
        <v>451</v>
      </c>
      <c r="H160" s="313" t="s">
        <v>451</v>
      </c>
      <c r="I160" s="313" t="s">
        <v>451</v>
      </c>
      <c r="J160" s="314" t="s">
        <v>451</v>
      </c>
      <c r="K160" s="312">
        <v>2</v>
      </c>
      <c r="L160" s="313">
        <v>120</v>
      </c>
      <c r="M160" s="313">
        <v>240</v>
      </c>
      <c r="N160" s="314">
        <v>100</v>
      </c>
      <c r="O160" s="312">
        <v>1</v>
      </c>
      <c r="P160" s="313">
        <v>120</v>
      </c>
      <c r="Q160" s="313">
        <v>120</v>
      </c>
      <c r="R160" s="314">
        <v>100</v>
      </c>
      <c r="S160" s="312">
        <v>10</v>
      </c>
      <c r="T160" s="313">
        <v>120</v>
      </c>
      <c r="U160" s="313">
        <v>1260</v>
      </c>
      <c r="V160" s="314">
        <v>95.24</v>
      </c>
      <c r="W160" s="312">
        <v>16</v>
      </c>
      <c r="X160" s="313">
        <v>120</v>
      </c>
      <c r="Y160" s="313">
        <v>1998</v>
      </c>
      <c r="Z160" s="314">
        <v>96.1</v>
      </c>
      <c r="AA160" s="312" t="s">
        <v>451</v>
      </c>
      <c r="AB160" s="313" t="s">
        <v>451</v>
      </c>
      <c r="AC160" s="313" t="s">
        <v>451</v>
      </c>
      <c r="AD160" s="314" t="s">
        <v>451</v>
      </c>
      <c r="AE160" s="312" t="s">
        <v>451</v>
      </c>
      <c r="AF160" s="313" t="s">
        <v>451</v>
      </c>
      <c r="AG160" s="313" t="s">
        <v>451</v>
      </c>
      <c r="AH160" s="314" t="s">
        <v>451</v>
      </c>
    </row>
    <row r="161" spans="1:34">
      <c r="A161" s="665" t="s">
        <v>998</v>
      </c>
      <c r="B161" s="667" t="s">
        <v>489</v>
      </c>
      <c r="C161" s="311">
        <v>66</v>
      </c>
      <c r="D161" s="313">
        <v>60</v>
      </c>
      <c r="E161" s="313">
        <v>4026</v>
      </c>
      <c r="F161" s="313">
        <v>98.36</v>
      </c>
      <c r="G161" s="311">
        <v>48</v>
      </c>
      <c r="H161" s="313">
        <v>60</v>
      </c>
      <c r="I161" s="313">
        <v>3036</v>
      </c>
      <c r="J161" s="314">
        <v>94.86</v>
      </c>
      <c r="K161" s="312">
        <v>75</v>
      </c>
      <c r="L161" s="313">
        <v>60</v>
      </c>
      <c r="M161" s="313">
        <v>4560</v>
      </c>
      <c r="N161" s="314">
        <v>98.68</v>
      </c>
      <c r="O161" s="312">
        <v>27</v>
      </c>
      <c r="P161" s="313">
        <v>60</v>
      </c>
      <c r="Q161" s="313">
        <v>1620</v>
      </c>
      <c r="R161" s="314">
        <v>100</v>
      </c>
      <c r="S161" s="312">
        <v>29</v>
      </c>
      <c r="T161" s="313">
        <v>60</v>
      </c>
      <c r="U161" s="313">
        <v>1740</v>
      </c>
      <c r="V161" s="314">
        <v>100</v>
      </c>
      <c r="W161" s="312">
        <v>70</v>
      </c>
      <c r="X161" s="313">
        <v>60</v>
      </c>
      <c r="Y161" s="313">
        <v>4212</v>
      </c>
      <c r="Z161" s="314">
        <v>99.72</v>
      </c>
      <c r="AA161" s="312">
        <v>46</v>
      </c>
      <c r="AB161" s="313">
        <v>60</v>
      </c>
      <c r="AC161" s="313">
        <v>2760</v>
      </c>
      <c r="AD161" s="314">
        <v>100</v>
      </c>
      <c r="AE161" s="312" t="s">
        <v>451</v>
      </c>
      <c r="AF161" s="313" t="s">
        <v>451</v>
      </c>
      <c r="AG161" s="313" t="s">
        <v>451</v>
      </c>
      <c r="AH161" s="314" t="s">
        <v>451</v>
      </c>
    </row>
    <row r="162" spans="1:34">
      <c r="A162" s="665" t="s">
        <v>999</v>
      </c>
      <c r="B162" s="667" t="s">
        <v>491</v>
      </c>
      <c r="C162" s="311">
        <v>7</v>
      </c>
      <c r="D162" s="313">
        <v>60</v>
      </c>
      <c r="E162" s="313">
        <v>570</v>
      </c>
      <c r="F162" s="313">
        <v>73.680000000000007</v>
      </c>
      <c r="G162" s="311">
        <v>12</v>
      </c>
      <c r="H162" s="313">
        <v>60</v>
      </c>
      <c r="I162" s="313">
        <v>900</v>
      </c>
      <c r="J162" s="314">
        <v>80</v>
      </c>
      <c r="K162" s="312">
        <v>19</v>
      </c>
      <c r="L162" s="313">
        <v>60</v>
      </c>
      <c r="M162" s="313">
        <v>1230</v>
      </c>
      <c r="N162" s="314">
        <v>92.68</v>
      </c>
      <c r="O162" s="312">
        <v>1</v>
      </c>
      <c r="P162" s="313">
        <v>60</v>
      </c>
      <c r="Q162" s="313">
        <v>72</v>
      </c>
      <c r="R162" s="314">
        <v>83.33</v>
      </c>
      <c r="S162" s="312">
        <v>4</v>
      </c>
      <c r="T162" s="313">
        <v>60</v>
      </c>
      <c r="U162" s="313">
        <v>252</v>
      </c>
      <c r="V162" s="314">
        <v>95.24</v>
      </c>
      <c r="W162" s="312">
        <v>17</v>
      </c>
      <c r="X162" s="313">
        <v>60</v>
      </c>
      <c r="Y162" s="313">
        <v>1026</v>
      </c>
      <c r="Z162" s="314">
        <v>99.42</v>
      </c>
      <c r="AA162" s="312">
        <v>25</v>
      </c>
      <c r="AB162" s="313">
        <v>60</v>
      </c>
      <c r="AC162" s="313">
        <v>1500</v>
      </c>
      <c r="AD162" s="314">
        <v>100</v>
      </c>
      <c r="AE162" s="312" t="s">
        <v>451</v>
      </c>
      <c r="AF162" s="313" t="s">
        <v>451</v>
      </c>
      <c r="AG162" s="313" t="s">
        <v>451</v>
      </c>
      <c r="AH162" s="314" t="s">
        <v>451</v>
      </c>
    </row>
    <row r="163" spans="1:34">
      <c r="A163" s="665" t="s">
        <v>1001</v>
      </c>
      <c r="B163" s="667" t="s">
        <v>492</v>
      </c>
      <c r="C163" s="311">
        <v>1</v>
      </c>
      <c r="D163" s="313">
        <v>60</v>
      </c>
      <c r="E163" s="313">
        <v>60</v>
      </c>
      <c r="F163" s="313">
        <v>100</v>
      </c>
      <c r="G163" s="311">
        <v>7</v>
      </c>
      <c r="H163" s="313">
        <v>60</v>
      </c>
      <c r="I163" s="313">
        <v>420</v>
      </c>
      <c r="J163" s="314">
        <v>100</v>
      </c>
      <c r="K163" s="312">
        <v>1</v>
      </c>
      <c r="L163" s="313">
        <v>60</v>
      </c>
      <c r="M163" s="313">
        <v>60</v>
      </c>
      <c r="N163" s="314">
        <v>100</v>
      </c>
      <c r="O163" s="312" t="s">
        <v>451</v>
      </c>
      <c r="P163" s="313" t="s">
        <v>451</v>
      </c>
      <c r="Q163" s="313" t="s">
        <v>451</v>
      </c>
      <c r="R163" s="314" t="s">
        <v>451</v>
      </c>
      <c r="S163" s="312" t="s">
        <v>451</v>
      </c>
      <c r="T163" s="313" t="s">
        <v>451</v>
      </c>
      <c r="U163" s="313" t="s">
        <v>451</v>
      </c>
      <c r="V163" s="314" t="s">
        <v>451</v>
      </c>
      <c r="W163" s="312" t="s">
        <v>451</v>
      </c>
      <c r="X163" s="313" t="s">
        <v>451</v>
      </c>
      <c r="Y163" s="313" t="s">
        <v>451</v>
      </c>
      <c r="Z163" s="314" t="s">
        <v>451</v>
      </c>
      <c r="AA163" s="312" t="s">
        <v>451</v>
      </c>
      <c r="AB163" s="313" t="s">
        <v>451</v>
      </c>
      <c r="AC163" s="313" t="s">
        <v>451</v>
      </c>
      <c r="AD163" s="314" t="s">
        <v>451</v>
      </c>
      <c r="AE163" s="312" t="s">
        <v>451</v>
      </c>
      <c r="AF163" s="313" t="s">
        <v>451</v>
      </c>
      <c r="AG163" s="313" t="s">
        <v>451</v>
      </c>
      <c r="AH163" s="314" t="s">
        <v>451</v>
      </c>
    </row>
    <row r="164" spans="1:34">
      <c r="A164" s="665" t="s">
        <v>1002</v>
      </c>
      <c r="B164" s="667" t="s">
        <v>493</v>
      </c>
      <c r="C164" s="311" t="s">
        <v>451</v>
      </c>
      <c r="D164" s="313" t="s">
        <v>451</v>
      </c>
      <c r="E164" s="313" t="s">
        <v>451</v>
      </c>
      <c r="F164" s="313" t="s">
        <v>451</v>
      </c>
      <c r="G164" s="311">
        <v>1</v>
      </c>
      <c r="H164" s="313">
        <v>120</v>
      </c>
      <c r="I164" s="313">
        <v>120</v>
      </c>
      <c r="J164" s="314">
        <v>100</v>
      </c>
      <c r="K164" s="312" t="s">
        <v>451</v>
      </c>
      <c r="L164" s="313" t="s">
        <v>451</v>
      </c>
      <c r="M164" s="313" t="s">
        <v>451</v>
      </c>
      <c r="N164" s="314" t="s">
        <v>451</v>
      </c>
      <c r="O164" s="312" t="s">
        <v>451</v>
      </c>
      <c r="P164" s="313" t="s">
        <v>451</v>
      </c>
      <c r="Q164" s="313" t="s">
        <v>451</v>
      </c>
      <c r="R164" s="314" t="s">
        <v>451</v>
      </c>
      <c r="S164" s="312" t="s">
        <v>451</v>
      </c>
      <c r="T164" s="313" t="s">
        <v>451</v>
      </c>
      <c r="U164" s="313" t="s">
        <v>451</v>
      </c>
      <c r="V164" s="314" t="s">
        <v>451</v>
      </c>
      <c r="W164" s="312" t="s">
        <v>451</v>
      </c>
      <c r="X164" s="313" t="s">
        <v>451</v>
      </c>
      <c r="Y164" s="313" t="s">
        <v>451</v>
      </c>
      <c r="Z164" s="314" t="s">
        <v>451</v>
      </c>
      <c r="AA164" s="312" t="s">
        <v>451</v>
      </c>
      <c r="AB164" s="313" t="s">
        <v>451</v>
      </c>
      <c r="AC164" s="313" t="s">
        <v>451</v>
      </c>
      <c r="AD164" s="314" t="s">
        <v>451</v>
      </c>
      <c r="AE164" s="312" t="s">
        <v>451</v>
      </c>
      <c r="AF164" s="313" t="s">
        <v>451</v>
      </c>
      <c r="AG164" s="313" t="s">
        <v>451</v>
      </c>
      <c r="AH164" s="314" t="s">
        <v>451</v>
      </c>
    </row>
    <row r="165" spans="1:34">
      <c r="A165" s="665" t="s">
        <v>1000</v>
      </c>
      <c r="B165" s="667" t="s">
        <v>488</v>
      </c>
      <c r="C165" s="311">
        <v>22</v>
      </c>
      <c r="D165" s="313">
        <v>60</v>
      </c>
      <c r="E165" s="313">
        <v>1344</v>
      </c>
      <c r="F165" s="313">
        <v>98.21</v>
      </c>
      <c r="G165" s="311">
        <v>15</v>
      </c>
      <c r="H165" s="313">
        <v>60</v>
      </c>
      <c r="I165" s="313">
        <v>900</v>
      </c>
      <c r="J165" s="314">
        <v>100</v>
      </c>
      <c r="K165" s="312" t="s">
        <v>451</v>
      </c>
      <c r="L165" s="313" t="s">
        <v>451</v>
      </c>
      <c r="M165" s="313" t="s">
        <v>451</v>
      </c>
      <c r="N165" s="314" t="s">
        <v>451</v>
      </c>
      <c r="O165" s="312" t="s">
        <v>451</v>
      </c>
      <c r="P165" s="313" t="s">
        <v>451</v>
      </c>
      <c r="Q165" s="313" t="s">
        <v>451</v>
      </c>
      <c r="R165" s="314" t="s">
        <v>451</v>
      </c>
      <c r="S165" s="312" t="s">
        <v>451</v>
      </c>
      <c r="T165" s="313" t="s">
        <v>451</v>
      </c>
      <c r="U165" s="313" t="s">
        <v>451</v>
      </c>
      <c r="V165" s="314" t="s">
        <v>451</v>
      </c>
      <c r="W165" s="312" t="s">
        <v>451</v>
      </c>
      <c r="X165" s="313" t="s">
        <v>451</v>
      </c>
      <c r="Y165" s="313" t="s">
        <v>451</v>
      </c>
      <c r="Z165" s="314" t="s">
        <v>451</v>
      </c>
      <c r="AA165" s="312" t="s">
        <v>451</v>
      </c>
      <c r="AB165" s="313" t="s">
        <v>451</v>
      </c>
      <c r="AC165" s="313" t="s">
        <v>451</v>
      </c>
      <c r="AD165" s="314" t="s">
        <v>451</v>
      </c>
      <c r="AE165" s="312" t="s">
        <v>451</v>
      </c>
      <c r="AF165" s="313" t="s">
        <v>451</v>
      </c>
      <c r="AG165" s="313" t="s">
        <v>451</v>
      </c>
      <c r="AH165" s="314" t="s">
        <v>451</v>
      </c>
    </row>
    <row r="166" spans="1:34" ht="16" thickBot="1">
      <c r="A166" s="665" t="s">
        <v>1004</v>
      </c>
      <c r="B166" s="667" t="s">
        <v>492</v>
      </c>
      <c r="C166" s="321">
        <v>3</v>
      </c>
      <c r="D166" s="323">
        <v>60</v>
      </c>
      <c r="E166" s="323">
        <v>180</v>
      </c>
      <c r="F166" s="323">
        <v>100</v>
      </c>
      <c r="G166" s="321" t="s">
        <v>451</v>
      </c>
      <c r="H166" s="323" t="s">
        <v>451</v>
      </c>
      <c r="I166" s="323" t="s">
        <v>451</v>
      </c>
      <c r="J166" s="324" t="s">
        <v>451</v>
      </c>
      <c r="K166" s="322" t="s">
        <v>451</v>
      </c>
      <c r="L166" s="323" t="s">
        <v>451</v>
      </c>
      <c r="M166" s="323" t="s">
        <v>451</v>
      </c>
      <c r="N166" s="324" t="s">
        <v>451</v>
      </c>
      <c r="O166" s="322" t="s">
        <v>451</v>
      </c>
      <c r="P166" s="323" t="s">
        <v>451</v>
      </c>
      <c r="Q166" s="323" t="s">
        <v>451</v>
      </c>
      <c r="R166" s="324" t="s">
        <v>451</v>
      </c>
      <c r="S166" s="322" t="s">
        <v>451</v>
      </c>
      <c r="T166" s="323" t="s">
        <v>451</v>
      </c>
      <c r="U166" s="323" t="s">
        <v>451</v>
      </c>
      <c r="V166" s="324" t="s">
        <v>451</v>
      </c>
      <c r="W166" s="322" t="s">
        <v>451</v>
      </c>
      <c r="X166" s="323" t="s">
        <v>451</v>
      </c>
      <c r="Y166" s="323" t="s">
        <v>451</v>
      </c>
      <c r="Z166" s="324" t="s">
        <v>451</v>
      </c>
      <c r="AA166" s="322" t="s">
        <v>451</v>
      </c>
      <c r="AB166" s="323" t="s">
        <v>451</v>
      </c>
      <c r="AC166" s="323" t="s">
        <v>451</v>
      </c>
      <c r="AD166" s="324" t="s">
        <v>451</v>
      </c>
      <c r="AE166" s="322" t="s">
        <v>451</v>
      </c>
      <c r="AF166" s="323" t="s">
        <v>451</v>
      </c>
      <c r="AG166" s="323" t="s">
        <v>451</v>
      </c>
      <c r="AH166" s="324" t="s">
        <v>451</v>
      </c>
    </row>
    <row r="167" spans="1:34">
      <c r="B167" s="318" t="s">
        <v>1026</v>
      </c>
    </row>
    <row r="168" spans="1:34" ht="16" thickBot="1"/>
    <row r="169" spans="1:34" ht="16" thickBot="1">
      <c r="C169" s="793" t="s">
        <v>478</v>
      </c>
      <c r="D169" s="794"/>
      <c r="E169" s="795"/>
      <c r="F169" s="793" t="s">
        <v>479</v>
      </c>
      <c r="G169" s="794"/>
      <c r="H169" s="794"/>
      <c r="I169" s="793" t="s">
        <v>480</v>
      </c>
      <c r="J169" s="794"/>
      <c r="K169" s="795"/>
      <c r="L169" s="796" t="s">
        <v>483</v>
      </c>
      <c r="M169" s="794"/>
      <c r="N169" s="795"/>
      <c r="O169" s="796" t="s">
        <v>484</v>
      </c>
      <c r="P169" s="794"/>
      <c r="Q169" s="795"/>
      <c r="R169" s="796" t="s">
        <v>485</v>
      </c>
      <c r="S169" s="794"/>
      <c r="T169" s="795"/>
      <c r="U169" s="796" t="s">
        <v>486</v>
      </c>
      <c r="V169" s="794"/>
      <c r="W169" s="795"/>
      <c r="X169" s="796" t="s">
        <v>505</v>
      </c>
      <c r="Y169" s="794"/>
      <c r="Z169" s="795"/>
    </row>
    <row r="170" spans="1:34" ht="76" thickBot="1">
      <c r="B170" s="666" t="s">
        <v>1027</v>
      </c>
      <c r="C170" s="316" t="s">
        <v>615</v>
      </c>
      <c r="D170" s="315" t="s">
        <v>613</v>
      </c>
      <c r="E170" s="317" t="s">
        <v>614</v>
      </c>
      <c r="F170" s="315" t="s">
        <v>615</v>
      </c>
      <c r="G170" s="315" t="s">
        <v>613</v>
      </c>
      <c r="H170" s="315" t="s">
        <v>614</v>
      </c>
      <c r="I170" s="315" t="s">
        <v>615</v>
      </c>
      <c r="J170" s="315" t="s">
        <v>613</v>
      </c>
      <c r="K170" s="315" t="s">
        <v>614</v>
      </c>
      <c r="L170" s="315" t="s">
        <v>615</v>
      </c>
      <c r="M170" s="315" t="s">
        <v>613</v>
      </c>
      <c r="N170" s="315" t="s">
        <v>614</v>
      </c>
      <c r="O170" s="315" t="s">
        <v>615</v>
      </c>
      <c r="P170" s="315" t="s">
        <v>613</v>
      </c>
      <c r="Q170" s="315" t="s">
        <v>614</v>
      </c>
      <c r="R170" s="315" t="s">
        <v>615</v>
      </c>
      <c r="S170" s="315" t="s">
        <v>613</v>
      </c>
      <c r="T170" s="315" t="s">
        <v>614</v>
      </c>
      <c r="U170" s="315" t="s">
        <v>615</v>
      </c>
      <c r="V170" s="315" t="s">
        <v>613</v>
      </c>
      <c r="W170" s="315" t="s">
        <v>614</v>
      </c>
      <c r="X170" s="315" t="s">
        <v>615</v>
      </c>
      <c r="Y170" s="315" t="s">
        <v>613</v>
      </c>
      <c r="Z170" s="317" t="s">
        <v>614</v>
      </c>
    </row>
    <row r="171" spans="1:34">
      <c r="A171" t="s">
        <v>996</v>
      </c>
      <c r="B171" s="668" t="s">
        <v>475</v>
      </c>
      <c r="C171" s="669"/>
      <c r="D171" s="377"/>
      <c r="E171" s="377"/>
      <c r="F171" s="362"/>
      <c r="G171" s="364"/>
      <c r="H171" s="363"/>
      <c r="I171" s="362"/>
      <c r="J171" s="364"/>
      <c r="K171" s="363"/>
      <c r="L171" s="364"/>
      <c r="M171" s="364"/>
      <c r="N171" s="363"/>
      <c r="O171" s="364"/>
      <c r="P171" s="364"/>
      <c r="Q171" s="363"/>
      <c r="R171" s="364"/>
      <c r="S171" s="364"/>
      <c r="T171" s="363"/>
      <c r="U171" s="364"/>
      <c r="V171" s="364"/>
      <c r="W171" s="363"/>
      <c r="X171" s="16"/>
      <c r="Y171" s="16"/>
      <c r="Z171" s="145"/>
    </row>
    <row r="172" spans="1:34">
      <c r="A172" s="665" t="s">
        <v>1007</v>
      </c>
      <c r="B172" s="667" t="s">
        <v>50</v>
      </c>
      <c r="C172" s="360">
        <v>13212</v>
      </c>
      <c r="D172" s="313">
        <v>16332</v>
      </c>
      <c r="E172" s="313">
        <v>0.81</v>
      </c>
      <c r="F172" s="360">
        <v>6000</v>
      </c>
      <c r="G172" s="313">
        <v>7092</v>
      </c>
      <c r="H172" s="313">
        <v>0.85</v>
      </c>
      <c r="I172" s="360">
        <v>5760</v>
      </c>
      <c r="J172" s="313">
        <v>6426</v>
      </c>
      <c r="K172" s="314">
        <v>0.9</v>
      </c>
      <c r="L172" s="313">
        <v>1920</v>
      </c>
      <c r="M172" s="313">
        <v>1944</v>
      </c>
      <c r="N172" s="314">
        <v>0.99</v>
      </c>
      <c r="O172" s="313" t="s">
        <v>451</v>
      </c>
      <c r="P172" s="313" t="s">
        <v>451</v>
      </c>
      <c r="Q172" s="314" t="s">
        <v>451</v>
      </c>
      <c r="R172" s="313" t="s">
        <v>451</v>
      </c>
      <c r="S172" s="313" t="s">
        <v>451</v>
      </c>
      <c r="T172" s="314" t="s">
        <v>451</v>
      </c>
      <c r="U172" s="313" t="s">
        <v>451</v>
      </c>
      <c r="V172" s="313" t="s">
        <v>451</v>
      </c>
      <c r="W172" s="314" t="s">
        <v>451</v>
      </c>
      <c r="X172" s="313" t="s">
        <v>451</v>
      </c>
      <c r="Y172" s="313" t="s">
        <v>451</v>
      </c>
      <c r="Z172" s="314" t="s">
        <v>451</v>
      </c>
    </row>
    <row r="173" spans="1:34">
      <c r="A173" s="665" t="s">
        <v>1008</v>
      </c>
      <c r="B173" s="667" t="s">
        <v>476</v>
      </c>
      <c r="C173" s="360">
        <v>3600</v>
      </c>
      <c r="D173" s="313">
        <v>4416</v>
      </c>
      <c r="E173" s="313">
        <v>0.82</v>
      </c>
      <c r="F173" s="360">
        <v>3360</v>
      </c>
      <c r="G173" s="313">
        <v>4002</v>
      </c>
      <c r="H173" s="313">
        <v>0.84</v>
      </c>
      <c r="I173" s="360">
        <v>1218</v>
      </c>
      <c r="J173" s="313">
        <v>1374</v>
      </c>
      <c r="K173" s="314">
        <v>0.89</v>
      </c>
      <c r="L173" s="313">
        <v>1200</v>
      </c>
      <c r="M173" s="313">
        <v>2472</v>
      </c>
      <c r="N173" s="314">
        <v>0.49</v>
      </c>
      <c r="O173" s="313" t="s">
        <v>451</v>
      </c>
      <c r="P173" s="313" t="s">
        <v>451</v>
      </c>
      <c r="Q173" s="314" t="s">
        <v>451</v>
      </c>
      <c r="R173" s="313" t="s">
        <v>451</v>
      </c>
      <c r="S173" s="313" t="s">
        <v>451</v>
      </c>
      <c r="T173" s="314" t="s">
        <v>451</v>
      </c>
      <c r="U173" s="313" t="s">
        <v>451</v>
      </c>
      <c r="V173" s="313" t="s">
        <v>451</v>
      </c>
      <c r="W173" s="314" t="s">
        <v>451</v>
      </c>
      <c r="X173" s="313" t="s">
        <v>451</v>
      </c>
      <c r="Y173" s="313" t="s">
        <v>451</v>
      </c>
      <c r="Z173" s="314" t="s">
        <v>451</v>
      </c>
    </row>
    <row r="174" spans="1:34">
      <c r="A174" s="665" t="s">
        <v>1009</v>
      </c>
      <c r="B174" s="667" t="s">
        <v>55</v>
      </c>
      <c r="C174" s="360">
        <v>1440</v>
      </c>
      <c r="D174" s="313">
        <v>1926</v>
      </c>
      <c r="E174" s="313">
        <v>0.75</v>
      </c>
      <c r="F174" s="360">
        <v>1680</v>
      </c>
      <c r="G174" s="313">
        <v>1896</v>
      </c>
      <c r="H174" s="313">
        <v>0.89</v>
      </c>
      <c r="I174" s="360">
        <v>1440</v>
      </c>
      <c r="J174" s="313">
        <v>1584</v>
      </c>
      <c r="K174" s="314">
        <v>0.91</v>
      </c>
      <c r="L174" s="313">
        <v>1200</v>
      </c>
      <c r="M174" s="313">
        <v>1206</v>
      </c>
      <c r="N174" s="314">
        <v>1</v>
      </c>
      <c r="O174" s="313" t="s">
        <v>451</v>
      </c>
      <c r="P174" s="313" t="s">
        <v>451</v>
      </c>
      <c r="Q174" s="314" t="s">
        <v>451</v>
      </c>
      <c r="R174" s="313" t="s">
        <v>451</v>
      </c>
      <c r="S174" s="313" t="s">
        <v>451</v>
      </c>
      <c r="T174" s="314" t="s">
        <v>451</v>
      </c>
      <c r="U174" s="313" t="s">
        <v>451</v>
      </c>
      <c r="V174" s="313" t="s">
        <v>451</v>
      </c>
      <c r="W174" s="314" t="s">
        <v>451</v>
      </c>
      <c r="X174" s="313" t="s">
        <v>451</v>
      </c>
      <c r="Y174" s="313" t="s">
        <v>451</v>
      </c>
      <c r="Z174" s="314" t="s">
        <v>451</v>
      </c>
    </row>
    <row r="175" spans="1:34">
      <c r="A175" s="665" t="s">
        <v>1010</v>
      </c>
      <c r="B175" s="667" t="s">
        <v>477</v>
      </c>
      <c r="C175" s="360">
        <v>240</v>
      </c>
      <c r="D175" s="313">
        <v>276</v>
      </c>
      <c r="E175" s="313">
        <v>0.87</v>
      </c>
      <c r="F175" s="360" t="s">
        <v>451</v>
      </c>
      <c r="G175" s="313" t="s">
        <v>451</v>
      </c>
      <c r="H175" s="313" t="s">
        <v>451</v>
      </c>
      <c r="I175" s="360">
        <v>240</v>
      </c>
      <c r="J175" s="313">
        <v>264</v>
      </c>
      <c r="K175" s="314">
        <v>0.91</v>
      </c>
      <c r="L175" s="313" t="s">
        <v>451</v>
      </c>
      <c r="M175" s="313" t="s">
        <v>451</v>
      </c>
      <c r="N175" s="314" t="s">
        <v>451</v>
      </c>
      <c r="O175" s="313" t="s">
        <v>451</v>
      </c>
      <c r="P175" s="313" t="s">
        <v>451</v>
      </c>
      <c r="Q175" s="314" t="s">
        <v>451</v>
      </c>
      <c r="R175" s="313" t="s">
        <v>451</v>
      </c>
      <c r="S175" s="313" t="s">
        <v>451</v>
      </c>
      <c r="T175" s="314" t="s">
        <v>451</v>
      </c>
      <c r="U175" s="313" t="s">
        <v>451</v>
      </c>
      <c r="V175" s="313" t="s">
        <v>451</v>
      </c>
      <c r="W175" s="314" t="s">
        <v>451</v>
      </c>
      <c r="X175" s="313" t="s">
        <v>451</v>
      </c>
      <c r="Y175" s="313" t="s">
        <v>451</v>
      </c>
      <c r="Z175" s="314" t="s">
        <v>451</v>
      </c>
    </row>
    <row r="176" spans="1:34">
      <c r="A176" s="665" t="s">
        <v>1011</v>
      </c>
      <c r="B176" s="667" t="s">
        <v>56</v>
      </c>
      <c r="C176" s="360">
        <v>2640</v>
      </c>
      <c r="D176" s="313">
        <v>3252</v>
      </c>
      <c r="E176" s="313">
        <v>0.81</v>
      </c>
      <c r="F176" s="360">
        <v>1440</v>
      </c>
      <c r="G176" s="313">
        <v>1776</v>
      </c>
      <c r="H176" s="313">
        <v>0.81</v>
      </c>
      <c r="I176" s="360">
        <v>720</v>
      </c>
      <c r="J176" s="313">
        <v>816</v>
      </c>
      <c r="K176" s="314">
        <v>0.88</v>
      </c>
      <c r="L176" s="313">
        <v>240</v>
      </c>
      <c r="M176" s="313">
        <v>240</v>
      </c>
      <c r="N176" s="314">
        <v>1</v>
      </c>
      <c r="O176" s="313" t="s">
        <v>451</v>
      </c>
      <c r="P176" s="313" t="s">
        <v>451</v>
      </c>
      <c r="Q176" s="314" t="s">
        <v>451</v>
      </c>
      <c r="R176" s="313" t="s">
        <v>451</v>
      </c>
      <c r="S176" s="313" t="s">
        <v>451</v>
      </c>
      <c r="T176" s="314" t="s">
        <v>451</v>
      </c>
      <c r="U176" s="313" t="s">
        <v>451</v>
      </c>
      <c r="V176" s="313" t="s">
        <v>451</v>
      </c>
      <c r="W176" s="314" t="s">
        <v>451</v>
      </c>
      <c r="X176" s="313" t="s">
        <v>451</v>
      </c>
      <c r="Y176" s="313" t="s">
        <v>451</v>
      </c>
      <c r="Z176" s="314" t="s">
        <v>451</v>
      </c>
    </row>
    <row r="177" spans="1:26">
      <c r="A177" s="665" t="s">
        <v>1012</v>
      </c>
      <c r="B177" s="667" t="s">
        <v>57</v>
      </c>
      <c r="C177" s="360">
        <v>2922</v>
      </c>
      <c r="D177" s="313">
        <v>3588</v>
      </c>
      <c r="E177" s="313">
        <v>0.81</v>
      </c>
      <c r="F177" s="360">
        <v>3132</v>
      </c>
      <c r="G177" s="313">
        <v>3216</v>
      </c>
      <c r="H177" s="313">
        <v>0.97</v>
      </c>
      <c r="I177" s="360">
        <v>3870</v>
      </c>
      <c r="J177" s="313">
        <v>4332</v>
      </c>
      <c r="K177" s="314">
        <v>0.89</v>
      </c>
      <c r="L177" s="313">
        <v>1446</v>
      </c>
      <c r="M177" s="313">
        <v>1482</v>
      </c>
      <c r="N177" s="314">
        <v>0.98</v>
      </c>
      <c r="O177" s="313" t="s">
        <v>451</v>
      </c>
      <c r="P177" s="313" t="s">
        <v>451</v>
      </c>
      <c r="Q177" s="314" t="s">
        <v>451</v>
      </c>
      <c r="R177" s="313" t="s">
        <v>451</v>
      </c>
      <c r="S177" s="313" t="s">
        <v>451</v>
      </c>
      <c r="T177" s="314" t="s">
        <v>451</v>
      </c>
      <c r="U177" s="313" t="s">
        <v>451</v>
      </c>
      <c r="V177" s="313" t="s">
        <v>451</v>
      </c>
      <c r="W177" s="314" t="s">
        <v>451</v>
      </c>
      <c r="X177" s="313" t="s">
        <v>451</v>
      </c>
      <c r="Y177" s="313" t="s">
        <v>451</v>
      </c>
      <c r="Z177" s="314" t="s">
        <v>451</v>
      </c>
    </row>
    <row r="178" spans="1:26">
      <c r="A178" s="665" t="s">
        <v>1013</v>
      </c>
      <c r="B178" s="667" t="s">
        <v>54</v>
      </c>
      <c r="C178" s="360">
        <v>480</v>
      </c>
      <c r="D178" s="313">
        <v>516</v>
      </c>
      <c r="E178" s="313">
        <v>0.93</v>
      </c>
      <c r="F178" s="360" t="s">
        <v>451</v>
      </c>
      <c r="G178" s="313" t="s">
        <v>451</v>
      </c>
      <c r="H178" s="313" t="s">
        <v>451</v>
      </c>
      <c r="I178" s="360" t="s">
        <v>451</v>
      </c>
      <c r="J178" s="313" t="s">
        <v>451</v>
      </c>
      <c r="K178" s="314" t="s">
        <v>451</v>
      </c>
      <c r="L178" s="313" t="s">
        <v>451</v>
      </c>
      <c r="M178" s="313" t="s">
        <v>451</v>
      </c>
      <c r="N178" s="314" t="s">
        <v>451</v>
      </c>
      <c r="O178" s="313" t="s">
        <v>451</v>
      </c>
      <c r="P178" s="313" t="s">
        <v>451</v>
      </c>
      <c r="Q178" s="314" t="s">
        <v>451</v>
      </c>
      <c r="R178" s="313" t="s">
        <v>451</v>
      </c>
      <c r="S178" s="313" t="s">
        <v>451</v>
      </c>
      <c r="T178" s="314" t="s">
        <v>451</v>
      </c>
      <c r="U178" s="313" t="s">
        <v>451</v>
      </c>
      <c r="V178" s="313" t="s">
        <v>451</v>
      </c>
      <c r="W178" s="314" t="s">
        <v>451</v>
      </c>
      <c r="X178" s="313" t="s">
        <v>451</v>
      </c>
      <c r="Y178" s="313" t="s">
        <v>451</v>
      </c>
      <c r="Z178" s="314" t="s">
        <v>451</v>
      </c>
    </row>
    <row r="179" spans="1:26">
      <c r="A179" s="665" t="s">
        <v>1014</v>
      </c>
      <c r="B179" s="667" t="s">
        <v>53</v>
      </c>
      <c r="C179" s="360">
        <v>960</v>
      </c>
      <c r="D179" s="313">
        <v>966</v>
      </c>
      <c r="E179" s="313">
        <v>0.99</v>
      </c>
      <c r="F179" s="360">
        <v>240</v>
      </c>
      <c r="G179" s="313">
        <v>246</v>
      </c>
      <c r="H179" s="313">
        <v>0.98</v>
      </c>
      <c r="I179" s="360" t="s">
        <v>451</v>
      </c>
      <c r="J179" s="313" t="s">
        <v>451</v>
      </c>
      <c r="K179" s="314" t="s">
        <v>451</v>
      </c>
      <c r="L179" s="313" t="s">
        <v>451</v>
      </c>
      <c r="M179" s="313" t="s">
        <v>451</v>
      </c>
      <c r="N179" s="314" t="s">
        <v>451</v>
      </c>
      <c r="O179" s="313" t="s">
        <v>451</v>
      </c>
      <c r="P179" s="313" t="s">
        <v>451</v>
      </c>
      <c r="Q179" s="314" t="s">
        <v>451</v>
      </c>
      <c r="R179" s="313" t="s">
        <v>451</v>
      </c>
      <c r="S179" s="313" t="s">
        <v>451</v>
      </c>
      <c r="T179" s="314" t="s">
        <v>451</v>
      </c>
      <c r="U179" s="313" t="s">
        <v>451</v>
      </c>
      <c r="V179" s="313" t="s">
        <v>451</v>
      </c>
      <c r="W179" s="314" t="s">
        <v>451</v>
      </c>
      <c r="X179" s="313" t="s">
        <v>451</v>
      </c>
      <c r="Y179" s="313" t="s">
        <v>451</v>
      </c>
      <c r="Z179" s="314" t="s">
        <v>451</v>
      </c>
    </row>
    <row r="180" spans="1:26">
      <c r="A180" s="665" t="s">
        <v>1015</v>
      </c>
      <c r="B180" s="667" t="s">
        <v>58</v>
      </c>
      <c r="C180" s="360">
        <v>2400</v>
      </c>
      <c r="D180" s="313">
        <v>2508</v>
      </c>
      <c r="E180" s="313">
        <v>0.96</v>
      </c>
      <c r="F180" s="360">
        <v>1680</v>
      </c>
      <c r="G180" s="313">
        <v>1752</v>
      </c>
      <c r="H180" s="313">
        <v>0.96</v>
      </c>
      <c r="I180" s="360">
        <v>2400</v>
      </c>
      <c r="J180" s="313">
        <v>2436</v>
      </c>
      <c r="K180" s="314">
        <v>0.99</v>
      </c>
      <c r="L180" s="313" t="s">
        <v>451</v>
      </c>
      <c r="M180" s="313" t="s">
        <v>451</v>
      </c>
      <c r="N180" s="314" t="s">
        <v>451</v>
      </c>
      <c r="O180" s="313" t="s">
        <v>451</v>
      </c>
      <c r="P180" s="313" t="s">
        <v>451</v>
      </c>
      <c r="Q180" s="314" t="s">
        <v>451</v>
      </c>
      <c r="R180" s="313" t="s">
        <v>451</v>
      </c>
      <c r="S180" s="313" t="s">
        <v>451</v>
      </c>
      <c r="T180" s="314" t="s">
        <v>451</v>
      </c>
      <c r="U180" s="313" t="s">
        <v>451</v>
      </c>
      <c r="V180" s="313" t="s">
        <v>451</v>
      </c>
      <c r="W180" s="314" t="s">
        <v>451</v>
      </c>
      <c r="X180" s="313" t="s">
        <v>451</v>
      </c>
      <c r="Y180" s="313" t="s">
        <v>451</v>
      </c>
      <c r="Z180" s="314" t="s">
        <v>451</v>
      </c>
    </row>
    <row r="181" spans="1:26">
      <c r="A181" s="665" t="s">
        <v>1017</v>
      </c>
      <c r="B181" s="667" t="s">
        <v>592</v>
      </c>
      <c r="C181" s="360" t="s">
        <v>451</v>
      </c>
      <c r="D181" s="313" t="s">
        <v>451</v>
      </c>
      <c r="E181" s="313" t="s">
        <v>451</v>
      </c>
      <c r="F181" s="360" t="s">
        <v>451</v>
      </c>
      <c r="G181" s="313" t="s">
        <v>451</v>
      </c>
      <c r="H181" s="313" t="s">
        <v>451</v>
      </c>
      <c r="I181" s="360" t="s">
        <v>451</v>
      </c>
      <c r="J181" s="313" t="s">
        <v>451</v>
      </c>
      <c r="K181" s="314" t="s">
        <v>451</v>
      </c>
      <c r="L181" s="313" t="s">
        <v>451</v>
      </c>
      <c r="M181" s="313" t="s">
        <v>451</v>
      </c>
      <c r="N181" s="314" t="s">
        <v>451</v>
      </c>
      <c r="O181" s="313" t="s">
        <v>451</v>
      </c>
      <c r="P181" s="313" t="s">
        <v>451</v>
      </c>
      <c r="Q181" s="314" t="s">
        <v>451</v>
      </c>
      <c r="R181" s="313">
        <v>240</v>
      </c>
      <c r="S181" s="313">
        <v>456</v>
      </c>
      <c r="T181" s="314">
        <v>0.53</v>
      </c>
      <c r="U181" s="313">
        <v>1194</v>
      </c>
      <c r="V181" s="313">
        <v>1332</v>
      </c>
      <c r="W181" s="314">
        <v>0.9</v>
      </c>
      <c r="X181" s="313" t="s">
        <v>451</v>
      </c>
      <c r="Y181" s="313" t="s">
        <v>451</v>
      </c>
      <c r="Z181" s="314" t="s">
        <v>451</v>
      </c>
    </row>
    <row r="182" spans="1:26">
      <c r="A182" s="665" t="s">
        <v>997</v>
      </c>
      <c r="B182" s="667" t="s">
        <v>487</v>
      </c>
      <c r="C182" s="360">
        <v>360</v>
      </c>
      <c r="D182" s="313">
        <v>396</v>
      </c>
      <c r="E182" s="313">
        <v>0.91</v>
      </c>
      <c r="F182" s="360" t="s">
        <v>451</v>
      </c>
      <c r="G182" s="313" t="s">
        <v>451</v>
      </c>
      <c r="H182" s="313" t="s">
        <v>451</v>
      </c>
      <c r="I182" s="360">
        <v>240</v>
      </c>
      <c r="J182" s="313">
        <v>240</v>
      </c>
      <c r="K182" s="314">
        <v>1</v>
      </c>
      <c r="L182" s="313">
        <v>120</v>
      </c>
      <c r="M182" s="313">
        <v>120</v>
      </c>
      <c r="N182" s="314">
        <v>1</v>
      </c>
      <c r="O182" s="313">
        <v>1200</v>
      </c>
      <c r="P182" s="313">
        <v>1260</v>
      </c>
      <c r="Q182" s="314">
        <v>0.95</v>
      </c>
      <c r="R182" s="313">
        <v>1200</v>
      </c>
      <c r="S182" s="313">
        <v>1998</v>
      </c>
      <c r="T182" s="314">
        <v>0.6</v>
      </c>
      <c r="U182" s="313" t="s">
        <v>451</v>
      </c>
      <c r="V182" s="313" t="s">
        <v>451</v>
      </c>
      <c r="W182" s="314" t="s">
        <v>451</v>
      </c>
      <c r="X182" s="313" t="s">
        <v>451</v>
      </c>
      <c r="Y182" s="313" t="s">
        <v>451</v>
      </c>
      <c r="Z182" s="314" t="s">
        <v>451</v>
      </c>
    </row>
    <row r="183" spans="1:26">
      <c r="A183" s="665" t="s">
        <v>998</v>
      </c>
      <c r="B183" s="667" t="s">
        <v>489</v>
      </c>
      <c r="C183" s="360">
        <v>3960</v>
      </c>
      <c r="D183" s="313">
        <v>4026</v>
      </c>
      <c r="E183" s="313">
        <v>0.98</v>
      </c>
      <c r="F183" s="360">
        <v>2880</v>
      </c>
      <c r="G183" s="313">
        <v>3036</v>
      </c>
      <c r="H183" s="313">
        <v>0.95</v>
      </c>
      <c r="I183" s="360">
        <v>4500</v>
      </c>
      <c r="J183" s="313">
        <v>4560</v>
      </c>
      <c r="K183" s="314">
        <v>0.99</v>
      </c>
      <c r="L183" s="313">
        <v>1620</v>
      </c>
      <c r="M183" s="313">
        <v>1620</v>
      </c>
      <c r="N183" s="314">
        <v>1</v>
      </c>
      <c r="O183" s="313">
        <v>1740</v>
      </c>
      <c r="P183" s="313">
        <v>1740</v>
      </c>
      <c r="Q183" s="314">
        <v>1</v>
      </c>
      <c r="R183" s="313">
        <v>2220</v>
      </c>
      <c r="S183" s="313">
        <v>4212</v>
      </c>
      <c r="T183" s="314">
        <v>0.53</v>
      </c>
      <c r="U183" s="313">
        <v>120</v>
      </c>
      <c r="V183" s="313">
        <v>2760</v>
      </c>
      <c r="W183" s="314">
        <v>0.04</v>
      </c>
      <c r="X183" s="313" t="s">
        <v>451</v>
      </c>
      <c r="Y183" s="313" t="s">
        <v>451</v>
      </c>
      <c r="Z183" s="314" t="s">
        <v>451</v>
      </c>
    </row>
    <row r="184" spans="1:26">
      <c r="A184" s="665" t="s">
        <v>999</v>
      </c>
      <c r="B184" s="667" t="s">
        <v>491</v>
      </c>
      <c r="C184" s="360">
        <v>420</v>
      </c>
      <c r="D184" s="313">
        <v>570</v>
      </c>
      <c r="E184" s="313">
        <v>0.74</v>
      </c>
      <c r="F184" s="360">
        <v>720</v>
      </c>
      <c r="G184" s="313">
        <v>900</v>
      </c>
      <c r="H184" s="313">
        <v>0.8</v>
      </c>
      <c r="I184" s="360">
        <v>696</v>
      </c>
      <c r="J184" s="313">
        <v>1230</v>
      </c>
      <c r="K184" s="314">
        <v>0.56999999999999995</v>
      </c>
      <c r="L184" s="313">
        <v>60</v>
      </c>
      <c r="M184" s="313">
        <v>72</v>
      </c>
      <c r="N184" s="314">
        <v>0.83</v>
      </c>
      <c r="O184" s="313">
        <v>240</v>
      </c>
      <c r="P184" s="313">
        <v>252</v>
      </c>
      <c r="Q184" s="314">
        <v>0.95</v>
      </c>
      <c r="R184" s="313">
        <v>66</v>
      </c>
      <c r="S184" s="313">
        <v>1026</v>
      </c>
      <c r="T184" s="314">
        <v>0.06</v>
      </c>
      <c r="U184" s="313" t="s">
        <v>451</v>
      </c>
      <c r="V184" s="313">
        <v>1500</v>
      </c>
      <c r="W184" s="314" t="s">
        <v>451</v>
      </c>
      <c r="X184" s="313" t="s">
        <v>451</v>
      </c>
      <c r="Y184" s="313" t="s">
        <v>451</v>
      </c>
      <c r="Z184" s="314" t="s">
        <v>451</v>
      </c>
    </row>
    <row r="185" spans="1:26">
      <c r="A185" s="665" t="s">
        <v>1001</v>
      </c>
      <c r="B185" s="667" t="s">
        <v>492</v>
      </c>
      <c r="C185" s="360">
        <v>60</v>
      </c>
      <c r="D185" s="313">
        <v>60</v>
      </c>
      <c r="E185" s="313">
        <v>1</v>
      </c>
      <c r="F185" s="360">
        <v>420</v>
      </c>
      <c r="G185" s="313">
        <v>420</v>
      </c>
      <c r="H185" s="313">
        <v>1</v>
      </c>
      <c r="I185" s="360">
        <v>60</v>
      </c>
      <c r="J185" s="313">
        <v>60</v>
      </c>
      <c r="K185" s="314">
        <v>1</v>
      </c>
      <c r="L185" s="313" t="s">
        <v>451</v>
      </c>
      <c r="M185" s="313" t="s">
        <v>451</v>
      </c>
      <c r="N185" s="314" t="s">
        <v>451</v>
      </c>
      <c r="O185" s="313" t="s">
        <v>451</v>
      </c>
      <c r="P185" s="313" t="s">
        <v>451</v>
      </c>
      <c r="Q185" s="314" t="s">
        <v>451</v>
      </c>
      <c r="R185" s="313" t="s">
        <v>451</v>
      </c>
      <c r="S185" s="313" t="s">
        <v>451</v>
      </c>
      <c r="T185" s="314" t="s">
        <v>451</v>
      </c>
      <c r="U185" s="313" t="s">
        <v>451</v>
      </c>
      <c r="V185" s="313" t="s">
        <v>451</v>
      </c>
      <c r="W185" s="314" t="s">
        <v>451</v>
      </c>
      <c r="X185" s="313" t="s">
        <v>451</v>
      </c>
      <c r="Y185" s="313" t="s">
        <v>451</v>
      </c>
      <c r="Z185" s="314" t="s">
        <v>451</v>
      </c>
    </row>
    <row r="186" spans="1:26">
      <c r="A186" s="665" t="s">
        <v>1002</v>
      </c>
      <c r="B186" s="667" t="s">
        <v>493</v>
      </c>
      <c r="C186" s="360" t="s">
        <v>451</v>
      </c>
      <c r="D186" s="313" t="s">
        <v>451</v>
      </c>
      <c r="E186" s="313" t="s">
        <v>451</v>
      </c>
      <c r="F186" s="360">
        <v>120</v>
      </c>
      <c r="G186" s="313">
        <v>120</v>
      </c>
      <c r="H186" s="313">
        <v>1</v>
      </c>
      <c r="I186" s="360" t="s">
        <v>451</v>
      </c>
      <c r="J186" s="313" t="s">
        <v>451</v>
      </c>
      <c r="K186" s="314" t="s">
        <v>451</v>
      </c>
      <c r="L186" s="313" t="s">
        <v>451</v>
      </c>
      <c r="M186" s="313" t="s">
        <v>451</v>
      </c>
      <c r="N186" s="314" t="s">
        <v>451</v>
      </c>
      <c r="O186" s="313" t="s">
        <v>451</v>
      </c>
      <c r="P186" s="313" t="s">
        <v>451</v>
      </c>
      <c r="Q186" s="314" t="s">
        <v>451</v>
      </c>
      <c r="R186" s="313" t="s">
        <v>451</v>
      </c>
      <c r="S186" s="313" t="s">
        <v>451</v>
      </c>
      <c r="T186" s="314" t="s">
        <v>451</v>
      </c>
      <c r="U186" s="313" t="s">
        <v>451</v>
      </c>
      <c r="V186" s="313" t="s">
        <v>451</v>
      </c>
      <c r="W186" s="314" t="s">
        <v>451</v>
      </c>
      <c r="X186" s="313" t="s">
        <v>451</v>
      </c>
      <c r="Y186" s="313" t="s">
        <v>451</v>
      </c>
      <c r="Z186" s="314" t="s">
        <v>451</v>
      </c>
    </row>
    <row r="187" spans="1:26">
      <c r="A187" s="665" t="s">
        <v>1000</v>
      </c>
      <c r="B187" s="667" t="s">
        <v>488</v>
      </c>
      <c r="C187" s="360">
        <v>1320</v>
      </c>
      <c r="D187" s="313">
        <v>1344</v>
      </c>
      <c r="E187" s="313">
        <v>0.98</v>
      </c>
      <c r="F187" s="360">
        <v>900</v>
      </c>
      <c r="G187" s="313">
        <v>900</v>
      </c>
      <c r="H187" s="313">
        <v>1</v>
      </c>
      <c r="I187" s="360" t="s">
        <v>451</v>
      </c>
      <c r="J187" s="313" t="s">
        <v>451</v>
      </c>
      <c r="K187" s="314" t="s">
        <v>451</v>
      </c>
      <c r="L187" s="313" t="s">
        <v>451</v>
      </c>
      <c r="M187" s="313" t="s">
        <v>451</v>
      </c>
      <c r="N187" s="314" t="s">
        <v>451</v>
      </c>
      <c r="O187" s="313" t="s">
        <v>451</v>
      </c>
      <c r="P187" s="313" t="s">
        <v>451</v>
      </c>
      <c r="Q187" s="314" t="s">
        <v>451</v>
      </c>
      <c r="R187" s="313" t="s">
        <v>451</v>
      </c>
      <c r="S187" s="313" t="s">
        <v>451</v>
      </c>
      <c r="T187" s="314" t="s">
        <v>451</v>
      </c>
      <c r="U187" s="313" t="s">
        <v>451</v>
      </c>
      <c r="V187" s="313" t="s">
        <v>451</v>
      </c>
      <c r="W187" s="314" t="s">
        <v>451</v>
      </c>
      <c r="X187" s="313" t="s">
        <v>451</v>
      </c>
      <c r="Y187" s="313" t="s">
        <v>451</v>
      </c>
      <c r="Z187" s="314" t="s">
        <v>451</v>
      </c>
    </row>
    <row r="188" spans="1:26" ht="16" thickBot="1">
      <c r="A188" s="665" t="s">
        <v>1004</v>
      </c>
      <c r="B188" s="667" t="s">
        <v>492</v>
      </c>
      <c r="C188" s="365">
        <v>180</v>
      </c>
      <c r="D188" s="323">
        <v>180</v>
      </c>
      <c r="E188" s="323">
        <v>1</v>
      </c>
      <c r="F188" s="365" t="s">
        <v>451</v>
      </c>
      <c r="G188" s="323" t="s">
        <v>451</v>
      </c>
      <c r="H188" s="323" t="s">
        <v>451</v>
      </c>
      <c r="I188" s="365" t="s">
        <v>451</v>
      </c>
      <c r="J188" s="323" t="s">
        <v>451</v>
      </c>
      <c r="K188" s="324" t="s">
        <v>451</v>
      </c>
      <c r="L188" s="323" t="s">
        <v>451</v>
      </c>
      <c r="M188" s="323" t="s">
        <v>451</v>
      </c>
      <c r="N188" s="324" t="s">
        <v>451</v>
      </c>
      <c r="O188" s="323" t="s">
        <v>451</v>
      </c>
      <c r="P188" s="323" t="s">
        <v>451</v>
      </c>
      <c r="Q188" s="324" t="s">
        <v>451</v>
      </c>
      <c r="R188" s="323" t="s">
        <v>451</v>
      </c>
      <c r="S188" s="323" t="s">
        <v>451</v>
      </c>
      <c r="T188" s="324" t="s">
        <v>451</v>
      </c>
      <c r="U188" s="323" t="s">
        <v>451</v>
      </c>
      <c r="V188" s="323" t="s">
        <v>451</v>
      </c>
      <c r="W188" s="324" t="s">
        <v>451</v>
      </c>
      <c r="X188" s="323" t="s">
        <v>451</v>
      </c>
      <c r="Y188" s="323" t="s">
        <v>451</v>
      </c>
      <c r="Z188" s="324" t="s">
        <v>451</v>
      </c>
    </row>
    <row r="189" spans="1:26">
      <c r="B189" s="318" t="s">
        <v>1028</v>
      </c>
    </row>
    <row r="190" spans="1:26">
      <c r="B190" s="319"/>
    </row>
    <row r="191" spans="1:26" ht="16" thickBot="1">
      <c r="B191" s="319"/>
    </row>
    <row r="192" spans="1:26" ht="46" thickBot="1">
      <c r="B192" s="666" t="s">
        <v>1029</v>
      </c>
      <c r="C192" s="608" t="s">
        <v>478</v>
      </c>
      <c r="D192" s="608" t="s">
        <v>479</v>
      </c>
      <c r="E192" s="349" t="s">
        <v>480</v>
      </c>
      <c r="F192" s="327" t="s">
        <v>483</v>
      </c>
      <c r="G192" s="327" t="s">
        <v>484</v>
      </c>
      <c r="H192" s="327" t="s">
        <v>485</v>
      </c>
      <c r="I192" s="327" t="s">
        <v>486</v>
      </c>
      <c r="J192" s="327" t="s">
        <v>505</v>
      </c>
      <c r="K192" s="327" t="s">
        <v>587</v>
      </c>
      <c r="L192" s="327" t="s">
        <v>588</v>
      </c>
      <c r="M192" s="349" t="s">
        <v>616</v>
      </c>
    </row>
    <row r="193" spans="1:13" ht="16" thickBot="1">
      <c r="A193" s="688"/>
      <c r="B193" s="708" t="s">
        <v>1071</v>
      </c>
      <c r="C193" s="717">
        <v>1.3488311688311687</v>
      </c>
      <c r="D193" s="717">
        <v>1.3597368421052634</v>
      </c>
      <c r="E193" s="721">
        <v>1.3302739726027395</v>
      </c>
      <c r="F193" s="719">
        <v>1.3116216216216212</v>
      </c>
      <c r="G193" s="719">
        <v>1.3029577464788724</v>
      </c>
      <c r="H193" s="719">
        <v>1.27</v>
      </c>
      <c r="I193" s="719">
        <v>1.1903174603174604</v>
      </c>
      <c r="J193" s="719" t="s">
        <v>451</v>
      </c>
      <c r="K193" s="719" t="s">
        <v>451</v>
      </c>
      <c r="L193" s="719" t="s">
        <v>451</v>
      </c>
      <c r="M193" s="721" t="s">
        <v>451</v>
      </c>
    </row>
    <row r="194" spans="1:13">
      <c r="A194" t="s">
        <v>996</v>
      </c>
      <c r="B194" s="713" t="s">
        <v>1072</v>
      </c>
      <c r="C194" s="359">
        <v>1.4433333333333331</v>
      </c>
      <c r="D194" s="359">
        <v>1.6330000000000002</v>
      </c>
      <c r="E194" s="371">
        <v>1.5077777777777777</v>
      </c>
      <c r="F194" s="310">
        <v>1.4744444444444444</v>
      </c>
      <c r="G194" s="310">
        <v>1.39625</v>
      </c>
      <c r="H194" s="310">
        <v>1.3599999999999999</v>
      </c>
      <c r="I194" s="310">
        <v>1.2183333333333335</v>
      </c>
      <c r="J194" s="310" t="s">
        <v>451</v>
      </c>
      <c r="K194" s="310" t="s">
        <v>451</v>
      </c>
      <c r="L194" s="310" t="s">
        <v>451</v>
      </c>
      <c r="M194" s="371" t="s">
        <v>451</v>
      </c>
    </row>
    <row r="195" spans="1:13">
      <c r="A195" s="665" t="s">
        <v>1007</v>
      </c>
      <c r="B195" s="421" t="s">
        <v>50</v>
      </c>
      <c r="C195" s="360">
        <v>1.6</v>
      </c>
      <c r="D195" s="360">
        <v>1.56</v>
      </c>
      <c r="E195" s="368">
        <v>1.45</v>
      </c>
      <c r="F195" s="314">
        <v>1.36</v>
      </c>
      <c r="G195" s="314">
        <v>1.38</v>
      </c>
      <c r="H195" s="314">
        <v>1.45</v>
      </c>
      <c r="I195" s="314">
        <v>1.27</v>
      </c>
      <c r="J195" s="314" t="s">
        <v>451</v>
      </c>
      <c r="K195" s="314" t="s">
        <v>451</v>
      </c>
      <c r="L195" s="314" t="s">
        <v>451</v>
      </c>
      <c r="M195" s="368" t="s">
        <v>451</v>
      </c>
    </row>
    <row r="196" spans="1:13">
      <c r="A196" s="665" t="s">
        <v>1008</v>
      </c>
      <c r="B196" s="421" t="s">
        <v>476</v>
      </c>
      <c r="C196" s="360">
        <v>1.57</v>
      </c>
      <c r="D196" s="360">
        <v>1.44</v>
      </c>
      <c r="E196" s="368">
        <v>1.41</v>
      </c>
      <c r="F196" s="314">
        <v>1.42</v>
      </c>
      <c r="G196" s="314">
        <v>1.46</v>
      </c>
      <c r="H196" s="314">
        <v>1.42</v>
      </c>
      <c r="I196" s="314">
        <v>1.27</v>
      </c>
      <c r="J196" s="314" t="s">
        <v>451</v>
      </c>
      <c r="K196" s="314" t="s">
        <v>451</v>
      </c>
      <c r="L196" s="314" t="s">
        <v>451</v>
      </c>
      <c r="M196" s="368" t="s">
        <v>451</v>
      </c>
    </row>
    <row r="197" spans="1:13">
      <c r="A197" s="665" t="s">
        <v>1009</v>
      </c>
      <c r="B197" s="421" t="s">
        <v>55</v>
      </c>
      <c r="C197" s="360">
        <v>1.4</v>
      </c>
      <c r="D197" s="360">
        <v>1.42</v>
      </c>
      <c r="E197" s="368">
        <v>1.41</v>
      </c>
      <c r="F197" s="314">
        <v>1.38</v>
      </c>
      <c r="G197" s="314">
        <v>1.37</v>
      </c>
      <c r="H197" s="314">
        <v>1.29</v>
      </c>
      <c r="I197" s="314">
        <v>1.1200000000000001</v>
      </c>
      <c r="J197" s="314" t="s">
        <v>451</v>
      </c>
      <c r="K197" s="314" t="s">
        <v>451</v>
      </c>
      <c r="L197" s="314" t="s">
        <v>451</v>
      </c>
      <c r="M197" s="368" t="s">
        <v>451</v>
      </c>
    </row>
    <row r="198" spans="1:13">
      <c r="A198" s="665" t="s">
        <v>1010</v>
      </c>
      <c r="B198" s="421" t="s">
        <v>477</v>
      </c>
      <c r="C198" s="360" t="s">
        <v>451</v>
      </c>
      <c r="D198" s="360">
        <v>4</v>
      </c>
      <c r="E198" s="368">
        <v>2.33</v>
      </c>
      <c r="F198" s="314">
        <v>1.75</v>
      </c>
      <c r="G198" s="314">
        <v>1.29</v>
      </c>
      <c r="H198" s="314">
        <v>1.27</v>
      </c>
      <c r="I198" s="314">
        <v>1.17</v>
      </c>
      <c r="J198" s="314" t="s">
        <v>451</v>
      </c>
      <c r="K198" s="314" t="s">
        <v>451</v>
      </c>
      <c r="L198" s="314" t="s">
        <v>451</v>
      </c>
      <c r="M198" s="368" t="s">
        <v>451</v>
      </c>
    </row>
    <row r="199" spans="1:13">
      <c r="A199" s="665" t="s">
        <v>1011</v>
      </c>
      <c r="B199" s="421" t="s">
        <v>56</v>
      </c>
      <c r="C199" s="360">
        <v>1.35</v>
      </c>
      <c r="D199" s="360">
        <v>1.39</v>
      </c>
      <c r="E199" s="368">
        <v>1.39</v>
      </c>
      <c r="F199" s="314">
        <v>1.52</v>
      </c>
      <c r="G199" s="314">
        <v>1.5</v>
      </c>
      <c r="H199" s="314">
        <v>1.42</v>
      </c>
      <c r="I199" s="314">
        <v>1.31</v>
      </c>
      <c r="J199" s="314" t="s">
        <v>451</v>
      </c>
      <c r="K199" s="314" t="s">
        <v>451</v>
      </c>
      <c r="L199" s="314" t="s">
        <v>451</v>
      </c>
      <c r="M199" s="368" t="s">
        <v>451</v>
      </c>
    </row>
    <row r="200" spans="1:13">
      <c r="A200" s="665" t="s">
        <v>1012</v>
      </c>
      <c r="B200" s="421" t="s">
        <v>57</v>
      </c>
      <c r="C200" s="360">
        <v>1.68</v>
      </c>
      <c r="D200" s="360">
        <v>1.46</v>
      </c>
      <c r="E200" s="368">
        <v>1.39</v>
      </c>
      <c r="F200" s="314">
        <v>1.34</v>
      </c>
      <c r="G200" s="314">
        <v>1.26</v>
      </c>
      <c r="H200" s="314">
        <v>1.2</v>
      </c>
      <c r="I200" s="314">
        <v>1.17</v>
      </c>
      <c r="J200" s="314" t="s">
        <v>451</v>
      </c>
      <c r="K200" s="314" t="s">
        <v>451</v>
      </c>
      <c r="L200" s="314" t="s">
        <v>451</v>
      </c>
      <c r="M200" s="368" t="s">
        <v>451</v>
      </c>
    </row>
    <row r="201" spans="1:13">
      <c r="A201" s="665" t="s">
        <v>1013</v>
      </c>
      <c r="B201" s="421" t="s">
        <v>54</v>
      </c>
      <c r="C201" s="360">
        <v>1.39</v>
      </c>
      <c r="D201" s="360">
        <v>1.33</v>
      </c>
      <c r="E201" s="368">
        <v>1.54</v>
      </c>
      <c r="F201" s="314">
        <v>1.76</v>
      </c>
      <c r="G201" s="314">
        <v>1.65</v>
      </c>
      <c r="H201" s="314">
        <v>1.33</v>
      </c>
      <c r="I201" s="314" t="s">
        <v>451</v>
      </c>
      <c r="J201" s="314" t="s">
        <v>451</v>
      </c>
      <c r="K201" s="314" t="s">
        <v>451</v>
      </c>
      <c r="L201" s="314" t="s">
        <v>451</v>
      </c>
      <c r="M201" s="368" t="s">
        <v>451</v>
      </c>
    </row>
    <row r="202" spans="1:13">
      <c r="A202" s="665" t="s">
        <v>1014</v>
      </c>
      <c r="B202" s="421" t="s">
        <v>53</v>
      </c>
      <c r="C202" s="360">
        <v>1.46</v>
      </c>
      <c r="D202" s="360">
        <v>1.3</v>
      </c>
      <c r="E202" s="368">
        <v>1.4</v>
      </c>
      <c r="F202" s="314">
        <v>1.61</v>
      </c>
      <c r="G202" s="314">
        <v>1.26</v>
      </c>
      <c r="H202" s="314">
        <v>1.5</v>
      </c>
      <c r="I202" s="314" t="s">
        <v>451</v>
      </c>
      <c r="J202" s="314" t="s">
        <v>451</v>
      </c>
      <c r="K202" s="314" t="s">
        <v>451</v>
      </c>
      <c r="L202" s="314" t="s">
        <v>451</v>
      </c>
      <c r="M202" s="368" t="s">
        <v>451</v>
      </c>
    </row>
    <row r="203" spans="1:13">
      <c r="A203" s="665" t="s">
        <v>1015</v>
      </c>
      <c r="B203" s="421" t="s">
        <v>58</v>
      </c>
      <c r="C203" s="360">
        <v>1.38</v>
      </c>
      <c r="D203" s="360">
        <v>1.29</v>
      </c>
      <c r="E203" s="368">
        <v>1.25</v>
      </c>
      <c r="F203" s="314">
        <v>1.1299999999999999</v>
      </c>
      <c r="G203" s="314" t="s">
        <v>451</v>
      </c>
      <c r="H203" s="314" t="s">
        <v>451</v>
      </c>
      <c r="I203" s="314" t="s">
        <v>451</v>
      </c>
      <c r="J203" s="314" t="s">
        <v>451</v>
      </c>
      <c r="K203" s="314" t="s">
        <v>451</v>
      </c>
      <c r="L203" s="314" t="s">
        <v>451</v>
      </c>
      <c r="M203" s="368" t="s">
        <v>451</v>
      </c>
    </row>
    <row r="204" spans="1:13">
      <c r="A204" s="665" t="s">
        <v>1016</v>
      </c>
      <c r="B204" s="421" t="s">
        <v>52</v>
      </c>
      <c r="C204" s="360">
        <v>1.1599999999999999</v>
      </c>
      <c r="D204" s="360">
        <v>1.1399999999999999</v>
      </c>
      <c r="E204" s="368" t="s">
        <v>451</v>
      </c>
      <c r="F204" s="314" t="s">
        <v>451</v>
      </c>
      <c r="G204" s="314" t="s">
        <v>451</v>
      </c>
      <c r="H204" s="314" t="s">
        <v>451</v>
      </c>
      <c r="I204" s="314" t="s">
        <v>451</v>
      </c>
      <c r="J204" s="314" t="s">
        <v>451</v>
      </c>
      <c r="K204" s="314" t="s">
        <v>451</v>
      </c>
      <c r="L204" s="314" t="s">
        <v>451</v>
      </c>
      <c r="M204" s="368" t="s">
        <v>451</v>
      </c>
    </row>
    <row r="205" spans="1:13">
      <c r="A205" s="688"/>
      <c r="B205" s="688" t="s">
        <v>1073</v>
      </c>
      <c r="C205" s="720">
        <v>1.0946938775510207</v>
      </c>
      <c r="D205" s="720">
        <v>1.0886206896551722</v>
      </c>
      <c r="E205" s="722">
        <v>1.0286363636363638</v>
      </c>
      <c r="F205" s="715">
        <v>1.0402325581395351</v>
      </c>
      <c r="G205" s="715">
        <v>1.0517777777777781</v>
      </c>
      <c r="H205" s="715">
        <v>1.0622222222222224</v>
      </c>
      <c r="I205" s="715">
        <v>1.1517073170731709</v>
      </c>
      <c r="J205" s="715">
        <v>1.0346153846153845</v>
      </c>
      <c r="K205" s="715">
        <v>1.012</v>
      </c>
      <c r="L205" s="715" t="s">
        <v>451</v>
      </c>
      <c r="M205" s="722" t="s">
        <v>451</v>
      </c>
    </row>
    <row r="206" spans="1:13">
      <c r="A206" t="s">
        <v>996</v>
      </c>
      <c r="B206" s="716" t="s">
        <v>1074</v>
      </c>
      <c r="C206" s="359">
        <v>1.014</v>
      </c>
      <c r="D206" s="359">
        <v>1.0071428571428571</v>
      </c>
      <c r="E206" s="371">
        <v>1.01</v>
      </c>
      <c r="F206" s="310">
        <v>1.0199999999999998</v>
      </c>
      <c r="G206" s="310">
        <v>1.02</v>
      </c>
      <c r="H206" s="310">
        <v>1.0149999999999999</v>
      </c>
      <c r="I206" s="310">
        <v>1.03</v>
      </c>
      <c r="J206" s="310">
        <v>1.08</v>
      </c>
      <c r="K206" s="310" t="s">
        <v>451</v>
      </c>
      <c r="L206" s="310" t="s">
        <v>451</v>
      </c>
      <c r="M206" s="371" t="s">
        <v>451</v>
      </c>
    </row>
    <row r="207" spans="1:13">
      <c r="A207" s="665" t="s">
        <v>1017</v>
      </c>
      <c r="B207" s="421" t="s">
        <v>592</v>
      </c>
      <c r="C207" s="360" t="s">
        <v>451</v>
      </c>
      <c r="D207" s="360" t="s">
        <v>451</v>
      </c>
      <c r="E207" s="368" t="s">
        <v>451</v>
      </c>
      <c r="F207" s="314" t="s">
        <v>451</v>
      </c>
      <c r="G207" s="314" t="s">
        <v>451</v>
      </c>
      <c r="H207" s="314">
        <v>1</v>
      </c>
      <c r="I207" s="314">
        <v>1.05</v>
      </c>
      <c r="J207" s="314">
        <v>1.08</v>
      </c>
      <c r="K207" s="314" t="s">
        <v>451</v>
      </c>
      <c r="L207" s="314" t="s">
        <v>451</v>
      </c>
      <c r="M207" s="368" t="s">
        <v>451</v>
      </c>
    </row>
    <row r="208" spans="1:13">
      <c r="A208" s="665" t="s">
        <v>997</v>
      </c>
      <c r="B208" s="421" t="s">
        <v>487</v>
      </c>
      <c r="C208" s="360" t="s">
        <v>451</v>
      </c>
      <c r="D208" s="360">
        <v>1</v>
      </c>
      <c r="E208" s="368">
        <v>1</v>
      </c>
      <c r="F208" s="314">
        <v>1</v>
      </c>
      <c r="G208" s="314">
        <v>1.05</v>
      </c>
      <c r="H208" s="314">
        <v>1.04</v>
      </c>
      <c r="I208" s="314">
        <v>1.06</v>
      </c>
      <c r="J208" s="314" t="s">
        <v>451</v>
      </c>
      <c r="K208" s="314" t="s">
        <v>451</v>
      </c>
      <c r="L208" s="314" t="s">
        <v>451</v>
      </c>
      <c r="M208" s="368" t="s">
        <v>451</v>
      </c>
    </row>
    <row r="209" spans="1:51">
      <c r="A209" s="665" t="s">
        <v>998</v>
      </c>
      <c r="B209" s="421" t="s">
        <v>489</v>
      </c>
      <c r="C209" s="360">
        <v>1.06</v>
      </c>
      <c r="D209" s="360">
        <v>1.05</v>
      </c>
      <c r="E209" s="368">
        <v>1.05</v>
      </c>
      <c r="F209" s="314">
        <v>1.05</v>
      </c>
      <c r="G209" s="314">
        <v>1.01</v>
      </c>
      <c r="H209" s="314">
        <v>1.01</v>
      </c>
      <c r="I209" s="314">
        <v>1.01</v>
      </c>
      <c r="J209" s="314" t="s">
        <v>451</v>
      </c>
      <c r="K209" s="314" t="s">
        <v>451</v>
      </c>
      <c r="L209" s="314" t="s">
        <v>451</v>
      </c>
      <c r="M209" s="368" t="s">
        <v>451</v>
      </c>
    </row>
    <row r="210" spans="1:51">
      <c r="A210" s="665" t="s">
        <v>999</v>
      </c>
      <c r="B210" s="421" t="s">
        <v>491</v>
      </c>
      <c r="C210" s="360">
        <v>1</v>
      </c>
      <c r="D210" s="360">
        <v>1</v>
      </c>
      <c r="E210" s="368">
        <v>1</v>
      </c>
      <c r="F210" s="314">
        <v>1.01</v>
      </c>
      <c r="G210" s="314">
        <v>1</v>
      </c>
      <c r="H210" s="314">
        <v>1.01</v>
      </c>
      <c r="I210" s="314">
        <v>1</v>
      </c>
      <c r="J210" s="314" t="s">
        <v>451</v>
      </c>
      <c r="K210" s="314" t="s">
        <v>451</v>
      </c>
      <c r="L210" s="314" t="s">
        <v>451</v>
      </c>
      <c r="M210" s="368" t="s">
        <v>451</v>
      </c>
    </row>
    <row r="211" spans="1:51">
      <c r="A211" s="665" t="s">
        <v>1001</v>
      </c>
      <c r="B211" s="421" t="s">
        <v>492</v>
      </c>
      <c r="C211" s="360" t="s">
        <v>451</v>
      </c>
      <c r="D211" s="360">
        <v>1</v>
      </c>
      <c r="E211" s="368">
        <v>1</v>
      </c>
      <c r="F211" s="314" t="s">
        <v>451</v>
      </c>
      <c r="G211" s="314" t="s">
        <v>451</v>
      </c>
      <c r="H211" s="314" t="s">
        <v>451</v>
      </c>
      <c r="I211" s="314" t="s">
        <v>451</v>
      </c>
      <c r="J211" s="314" t="s">
        <v>451</v>
      </c>
      <c r="K211" s="314" t="s">
        <v>451</v>
      </c>
      <c r="L211" s="314" t="s">
        <v>451</v>
      </c>
      <c r="M211" s="368" t="s">
        <v>451</v>
      </c>
    </row>
    <row r="212" spans="1:51">
      <c r="A212" s="665" t="s">
        <v>1002</v>
      </c>
      <c r="B212" s="421" t="s">
        <v>493</v>
      </c>
      <c r="C212" s="360" t="s">
        <v>451</v>
      </c>
      <c r="D212" s="360">
        <v>1</v>
      </c>
      <c r="E212" s="368">
        <v>1</v>
      </c>
      <c r="F212" s="314" t="s">
        <v>451</v>
      </c>
      <c r="G212" s="314" t="s">
        <v>451</v>
      </c>
      <c r="H212" s="314" t="s">
        <v>451</v>
      </c>
      <c r="I212" s="314" t="s">
        <v>451</v>
      </c>
      <c r="J212" s="314" t="s">
        <v>451</v>
      </c>
      <c r="K212" s="314" t="s">
        <v>451</v>
      </c>
      <c r="L212" s="314" t="s">
        <v>451</v>
      </c>
      <c r="M212" s="368" t="s">
        <v>451</v>
      </c>
    </row>
    <row r="213" spans="1:51">
      <c r="A213" s="665" t="s">
        <v>1000</v>
      </c>
      <c r="B213" s="421" t="s">
        <v>488</v>
      </c>
      <c r="C213" s="360">
        <v>1.01</v>
      </c>
      <c r="D213" s="360">
        <v>1</v>
      </c>
      <c r="E213" s="368" t="s">
        <v>451</v>
      </c>
      <c r="F213" s="314" t="s">
        <v>451</v>
      </c>
      <c r="G213" s="314" t="s">
        <v>451</v>
      </c>
      <c r="H213" s="314" t="s">
        <v>451</v>
      </c>
      <c r="I213" s="314" t="s">
        <v>451</v>
      </c>
      <c r="J213" s="314" t="s">
        <v>451</v>
      </c>
      <c r="K213" s="314" t="s">
        <v>451</v>
      </c>
      <c r="L213" s="314" t="s">
        <v>451</v>
      </c>
      <c r="M213" s="368" t="s">
        <v>451</v>
      </c>
    </row>
    <row r="214" spans="1:51">
      <c r="A214" s="665" t="s">
        <v>1003</v>
      </c>
      <c r="B214" s="421" t="s">
        <v>490</v>
      </c>
      <c r="C214" s="360">
        <v>1</v>
      </c>
      <c r="D214" s="360">
        <v>1</v>
      </c>
      <c r="E214" s="368" t="s">
        <v>451</v>
      </c>
      <c r="F214" s="314" t="s">
        <v>451</v>
      </c>
      <c r="G214" s="314" t="s">
        <v>451</v>
      </c>
      <c r="H214" s="314" t="s">
        <v>451</v>
      </c>
      <c r="I214" s="314" t="s">
        <v>451</v>
      </c>
      <c r="J214" s="314" t="s">
        <v>451</v>
      </c>
      <c r="K214" s="314" t="s">
        <v>451</v>
      </c>
      <c r="L214" s="314" t="s">
        <v>451</v>
      </c>
      <c r="M214" s="368" t="s">
        <v>451</v>
      </c>
    </row>
    <row r="215" spans="1:51" ht="16" thickBot="1">
      <c r="A215" s="665" t="s">
        <v>1004</v>
      </c>
      <c r="B215" s="421" t="s">
        <v>492</v>
      </c>
      <c r="C215" s="365">
        <v>1</v>
      </c>
      <c r="D215" s="365" t="s">
        <v>451</v>
      </c>
      <c r="E215" s="370" t="s">
        <v>451</v>
      </c>
      <c r="F215" s="324" t="s">
        <v>451</v>
      </c>
      <c r="G215" s="324" t="s">
        <v>451</v>
      </c>
      <c r="H215" s="324" t="s">
        <v>451</v>
      </c>
      <c r="I215" s="324" t="s">
        <v>451</v>
      </c>
      <c r="J215" s="324" t="s">
        <v>451</v>
      </c>
      <c r="K215" s="324" t="s">
        <v>451</v>
      </c>
      <c r="L215" s="324" t="s">
        <v>451</v>
      </c>
      <c r="M215" s="370" t="s">
        <v>451</v>
      </c>
    </row>
    <row r="216" spans="1:51">
      <c r="B216" s="318" t="s">
        <v>1030</v>
      </c>
    </row>
    <row r="217" spans="1:51">
      <c r="B217" s="319"/>
    </row>
    <row r="218" spans="1:51" ht="16" thickBot="1">
      <c r="B218" s="319"/>
    </row>
    <row r="219" spans="1:51" ht="75">
      <c r="B219" s="666" t="s">
        <v>1031</v>
      </c>
      <c r="C219" s="801" t="s">
        <v>478</v>
      </c>
      <c r="D219" s="802"/>
      <c r="E219" s="802"/>
      <c r="F219" s="802"/>
      <c r="G219" s="802"/>
      <c r="H219" s="802"/>
      <c r="I219" s="803"/>
      <c r="J219" s="801" t="s">
        <v>479</v>
      </c>
      <c r="K219" s="802"/>
      <c r="L219" s="802"/>
      <c r="M219" s="802"/>
      <c r="N219" s="802"/>
      <c r="O219" s="802"/>
      <c r="P219" s="803"/>
      <c r="Q219" s="801" t="s">
        <v>480</v>
      </c>
      <c r="R219" s="802"/>
      <c r="S219" s="802"/>
      <c r="T219" s="802"/>
      <c r="U219" s="802"/>
      <c r="V219" s="802"/>
      <c r="W219" s="803"/>
      <c r="X219" s="801" t="s">
        <v>483</v>
      </c>
      <c r="Y219" s="802"/>
      <c r="Z219" s="802"/>
      <c r="AA219" s="802"/>
      <c r="AB219" s="802"/>
      <c r="AC219" s="802"/>
      <c r="AD219" s="803"/>
      <c r="AE219" s="801" t="s">
        <v>484</v>
      </c>
      <c r="AF219" s="802"/>
      <c r="AG219" s="802"/>
      <c r="AH219" s="802"/>
      <c r="AI219" s="802"/>
      <c r="AJ219" s="802"/>
      <c r="AK219" s="803"/>
      <c r="AL219" s="801" t="s">
        <v>485</v>
      </c>
      <c r="AM219" s="802"/>
      <c r="AN219" s="802"/>
      <c r="AO219" s="802"/>
      <c r="AP219" s="802"/>
      <c r="AQ219" s="802"/>
      <c r="AR219" s="803"/>
      <c r="AS219" s="801" t="s">
        <v>486</v>
      </c>
      <c r="AT219" s="802"/>
      <c r="AU219" s="802"/>
      <c r="AV219" s="802"/>
      <c r="AW219" s="802"/>
      <c r="AX219" s="802"/>
      <c r="AY219" s="803"/>
    </row>
    <row r="220" spans="1:51" ht="73" thickBot="1">
      <c r="C220" s="670" t="s">
        <v>1032</v>
      </c>
      <c r="D220" s="417" t="s">
        <v>1033</v>
      </c>
      <c r="E220" s="417" t="s">
        <v>1034</v>
      </c>
      <c r="F220" s="417" t="s">
        <v>594</v>
      </c>
      <c r="G220" s="417" t="s">
        <v>1035</v>
      </c>
      <c r="H220" s="417" t="s">
        <v>1036</v>
      </c>
      <c r="I220" s="671" t="s">
        <v>1037</v>
      </c>
      <c r="J220" s="670" t="s">
        <v>1032</v>
      </c>
      <c r="K220" s="417" t="s">
        <v>1033</v>
      </c>
      <c r="L220" s="417" t="s">
        <v>1034</v>
      </c>
      <c r="M220" s="417" t="s">
        <v>594</v>
      </c>
      <c r="N220" s="417" t="s">
        <v>1035</v>
      </c>
      <c r="O220" s="417" t="s">
        <v>1036</v>
      </c>
      <c r="P220" s="671" t="s">
        <v>1037</v>
      </c>
      <c r="Q220" s="670" t="s">
        <v>1032</v>
      </c>
      <c r="R220" s="417" t="s">
        <v>1033</v>
      </c>
      <c r="S220" s="417" t="s">
        <v>1034</v>
      </c>
      <c r="T220" s="417" t="s">
        <v>594</v>
      </c>
      <c r="U220" s="417" t="s">
        <v>1035</v>
      </c>
      <c r="V220" s="417" t="s">
        <v>1036</v>
      </c>
      <c r="W220" s="671" t="s">
        <v>1037</v>
      </c>
      <c r="X220" s="670" t="s">
        <v>1032</v>
      </c>
      <c r="Y220" s="417" t="s">
        <v>1033</v>
      </c>
      <c r="Z220" s="417" t="s">
        <v>1034</v>
      </c>
      <c r="AA220" s="417" t="s">
        <v>594</v>
      </c>
      <c r="AB220" s="417" t="s">
        <v>1035</v>
      </c>
      <c r="AC220" s="417" t="s">
        <v>1036</v>
      </c>
      <c r="AD220" s="671" t="s">
        <v>1037</v>
      </c>
      <c r="AE220" s="670" t="s">
        <v>1032</v>
      </c>
      <c r="AF220" s="417" t="s">
        <v>1033</v>
      </c>
      <c r="AG220" s="417" t="s">
        <v>1034</v>
      </c>
      <c r="AH220" s="417" t="s">
        <v>594</v>
      </c>
      <c r="AI220" s="417" t="s">
        <v>1035</v>
      </c>
      <c r="AJ220" s="417" t="s">
        <v>1036</v>
      </c>
      <c r="AK220" s="671" t="s">
        <v>1037</v>
      </c>
      <c r="AL220" s="670" t="s">
        <v>1032</v>
      </c>
      <c r="AM220" s="417" t="s">
        <v>1033</v>
      </c>
      <c r="AN220" s="417" t="s">
        <v>1034</v>
      </c>
      <c r="AO220" s="417" t="s">
        <v>594</v>
      </c>
      <c r="AP220" s="417" t="s">
        <v>1035</v>
      </c>
      <c r="AQ220" s="417" t="s">
        <v>1036</v>
      </c>
      <c r="AR220" s="671" t="s">
        <v>1037</v>
      </c>
      <c r="AS220" s="670" t="s">
        <v>1032</v>
      </c>
      <c r="AT220" s="417" t="s">
        <v>1033</v>
      </c>
      <c r="AU220" s="417" t="s">
        <v>1034</v>
      </c>
      <c r="AV220" s="417" t="s">
        <v>594</v>
      </c>
      <c r="AW220" s="417" t="s">
        <v>1035</v>
      </c>
      <c r="AX220" s="417" t="s">
        <v>1036</v>
      </c>
      <c r="AY220" s="671" t="s">
        <v>1037</v>
      </c>
    </row>
    <row r="221" spans="1:51" ht="16" thickBot="1">
      <c r="A221" s="688"/>
      <c r="B221" s="708" t="s">
        <v>1071</v>
      </c>
      <c r="C221" s="357" t="s">
        <v>451</v>
      </c>
      <c r="D221" s="358" t="s">
        <v>451</v>
      </c>
      <c r="E221" s="358" t="s">
        <v>451</v>
      </c>
      <c r="F221" s="358" t="s">
        <v>451</v>
      </c>
      <c r="G221" s="718" t="s">
        <v>451</v>
      </c>
      <c r="H221" s="718" t="s">
        <v>451</v>
      </c>
      <c r="I221" s="718" t="s">
        <v>451</v>
      </c>
      <c r="J221" s="357">
        <v>672</v>
      </c>
      <c r="K221" s="358" t="s">
        <v>451</v>
      </c>
      <c r="L221" s="358" t="s">
        <v>451</v>
      </c>
      <c r="M221" s="358">
        <v>4200</v>
      </c>
      <c r="N221" s="718">
        <v>16</v>
      </c>
      <c r="O221" s="718">
        <v>0</v>
      </c>
      <c r="P221" s="718">
        <v>0</v>
      </c>
      <c r="Q221" s="357">
        <v>706</v>
      </c>
      <c r="R221" s="358">
        <v>265</v>
      </c>
      <c r="S221" s="358" t="s">
        <v>451</v>
      </c>
      <c r="T221" s="358">
        <v>4345</v>
      </c>
      <c r="U221" s="718">
        <v>16.248561565017262</v>
      </c>
      <c r="V221" s="718">
        <v>6.0989643268124283</v>
      </c>
      <c r="W221" s="719">
        <v>0</v>
      </c>
      <c r="X221" s="358">
        <v>739</v>
      </c>
      <c r="Y221" s="358">
        <v>343</v>
      </c>
      <c r="Z221" s="358">
        <v>169</v>
      </c>
      <c r="AA221" s="358">
        <v>4491</v>
      </c>
      <c r="AB221" s="718">
        <v>16.455132487196618</v>
      </c>
      <c r="AC221" s="718">
        <v>7.6374972166555342</v>
      </c>
      <c r="AD221" s="719">
        <v>3.7630817189935426</v>
      </c>
      <c r="AE221" s="358">
        <v>782</v>
      </c>
      <c r="AF221" s="358">
        <v>300</v>
      </c>
      <c r="AG221" s="358">
        <v>148</v>
      </c>
      <c r="AH221" s="358">
        <v>4707</v>
      </c>
      <c r="AI221" s="718">
        <v>16.613554280858295</v>
      </c>
      <c r="AJ221" s="718">
        <v>6.3734862970044617</v>
      </c>
      <c r="AK221" s="719">
        <v>3.1442532398555345</v>
      </c>
      <c r="AL221" s="358">
        <v>615</v>
      </c>
      <c r="AM221" s="358">
        <v>276</v>
      </c>
      <c r="AN221" s="358">
        <v>227</v>
      </c>
      <c r="AO221" s="358">
        <v>4545</v>
      </c>
      <c r="AP221" s="718">
        <v>13.531353135313532</v>
      </c>
      <c r="AQ221" s="718">
        <v>6.0726072607260724</v>
      </c>
      <c r="AR221" s="719">
        <v>4.9944994499449944</v>
      </c>
      <c r="AS221" s="357">
        <v>335</v>
      </c>
      <c r="AT221" s="358">
        <v>134</v>
      </c>
      <c r="AU221" s="358">
        <v>112</v>
      </c>
      <c r="AV221" s="358">
        <v>4123</v>
      </c>
      <c r="AW221" s="718">
        <v>8.1251515886490413</v>
      </c>
      <c r="AX221" s="718">
        <v>3.2500606354596164</v>
      </c>
      <c r="AY221" s="719">
        <v>2.7164685908319184</v>
      </c>
    </row>
    <row r="222" spans="1:51">
      <c r="A222" t="s">
        <v>996</v>
      </c>
      <c r="B222" s="713" t="s">
        <v>1072</v>
      </c>
      <c r="C222" s="307" t="s">
        <v>451</v>
      </c>
      <c r="D222" s="308" t="s">
        <v>451</v>
      </c>
      <c r="E222" s="308" t="s">
        <v>451</v>
      </c>
      <c r="F222" s="308" t="s">
        <v>451</v>
      </c>
      <c r="G222" s="309" t="s">
        <v>451</v>
      </c>
      <c r="H222" s="309" t="s">
        <v>451</v>
      </c>
      <c r="I222" s="309" t="s">
        <v>451</v>
      </c>
      <c r="J222" s="307">
        <v>81</v>
      </c>
      <c r="K222" s="308" t="s">
        <v>451</v>
      </c>
      <c r="L222" s="308" t="s">
        <v>451</v>
      </c>
      <c r="M222" s="308">
        <v>348</v>
      </c>
      <c r="N222" s="309">
        <v>23.275862068965516</v>
      </c>
      <c r="O222" s="309">
        <v>0</v>
      </c>
      <c r="P222" s="309">
        <v>0</v>
      </c>
      <c r="Q222" s="307">
        <v>86</v>
      </c>
      <c r="R222" s="308">
        <v>23</v>
      </c>
      <c r="S222" s="308" t="s">
        <v>451</v>
      </c>
      <c r="T222" s="308">
        <v>313</v>
      </c>
      <c r="U222" s="309">
        <v>27.476038338658149</v>
      </c>
      <c r="V222" s="309">
        <v>7.3482428115015974</v>
      </c>
      <c r="W222" s="310">
        <v>0</v>
      </c>
      <c r="X222" s="308">
        <v>73</v>
      </c>
      <c r="Y222" s="308">
        <v>31</v>
      </c>
      <c r="Z222" s="308">
        <v>21</v>
      </c>
      <c r="AA222" s="308">
        <v>301</v>
      </c>
      <c r="AB222" s="309">
        <v>24.252491694352159</v>
      </c>
      <c r="AC222" s="309">
        <v>10.299003322259136</v>
      </c>
      <c r="AD222" s="310">
        <v>6.9767441860465116</v>
      </c>
      <c r="AE222" s="308">
        <v>99</v>
      </c>
      <c r="AF222" s="308">
        <v>19</v>
      </c>
      <c r="AG222" s="308">
        <v>8</v>
      </c>
      <c r="AH222" s="308">
        <v>286</v>
      </c>
      <c r="AI222" s="309">
        <v>34.615384615384613</v>
      </c>
      <c r="AJ222" s="309">
        <v>6.6433566433566433</v>
      </c>
      <c r="AK222" s="310">
        <v>2.7972027972027971</v>
      </c>
      <c r="AL222" s="308">
        <v>60</v>
      </c>
      <c r="AM222" s="308">
        <v>31</v>
      </c>
      <c r="AN222" s="308">
        <v>19</v>
      </c>
      <c r="AO222" s="308">
        <v>262</v>
      </c>
      <c r="AP222" s="309">
        <v>22.900763358778626</v>
      </c>
      <c r="AQ222" s="309">
        <v>11.83206106870229</v>
      </c>
      <c r="AR222" s="310">
        <v>7.2519083969465647</v>
      </c>
      <c r="AS222" s="307">
        <v>37</v>
      </c>
      <c r="AT222" s="308">
        <v>12</v>
      </c>
      <c r="AU222" s="308">
        <v>22</v>
      </c>
      <c r="AV222" s="308">
        <v>232</v>
      </c>
      <c r="AW222" s="309">
        <v>15.948275862068966</v>
      </c>
      <c r="AX222" s="309">
        <v>5.1724137931034484</v>
      </c>
      <c r="AY222" s="310">
        <v>9.4827586206896548</v>
      </c>
    </row>
    <row r="223" spans="1:51">
      <c r="A223" s="665" t="s">
        <v>1007</v>
      </c>
      <c r="B223" s="667" t="s">
        <v>50</v>
      </c>
      <c r="C223" s="311" t="s">
        <v>451</v>
      </c>
      <c r="D223" s="312" t="s">
        <v>451</v>
      </c>
      <c r="E223" s="312" t="s">
        <v>451</v>
      </c>
      <c r="F223" s="312" t="s">
        <v>451</v>
      </c>
      <c r="G223" s="313" t="s">
        <v>451</v>
      </c>
      <c r="H223" s="313" t="s">
        <v>451</v>
      </c>
      <c r="I223" s="314" t="s">
        <v>451</v>
      </c>
      <c r="J223" s="311">
        <v>28</v>
      </c>
      <c r="K223" s="312" t="s">
        <v>451</v>
      </c>
      <c r="L223" s="312" t="s">
        <v>451</v>
      </c>
      <c r="M223" s="312">
        <v>112</v>
      </c>
      <c r="N223" s="313">
        <v>25</v>
      </c>
      <c r="O223" s="313">
        <v>0</v>
      </c>
      <c r="P223" s="314">
        <v>0</v>
      </c>
      <c r="Q223" s="311">
        <v>22</v>
      </c>
      <c r="R223" s="312">
        <v>12</v>
      </c>
      <c r="S223" s="312" t="s">
        <v>451</v>
      </c>
      <c r="T223" s="312">
        <v>116</v>
      </c>
      <c r="U223" s="313">
        <v>18.96551724137931</v>
      </c>
      <c r="V223" s="313">
        <v>10.344827586206897</v>
      </c>
      <c r="W223" s="314">
        <v>0</v>
      </c>
      <c r="X223" s="311">
        <v>23</v>
      </c>
      <c r="Y223" s="312">
        <v>12</v>
      </c>
      <c r="Z223" s="312">
        <v>10</v>
      </c>
      <c r="AA223" s="312">
        <v>117</v>
      </c>
      <c r="AB223" s="313">
        <v>19.658119658119659</v>
      </c>
      <c r="AC223" s="313">
        <v>10.256410256410255</v>
      </c>
      <c r="AD223" s="314">
        <v>8.5470085470085468</v>
      </c>
      <c r="AE223" s="311">
        <v>31</v>
      </c>
      <c r="AF223" s="312">
        <v>6</v>
      </c>
      <c r="AG223" s="312">
        <v>2</v>
      </c>
      <c r="AH223" s="312">
        <v>107</v>
      </c>
      <c r="AI223" s="313">
        <v>28.971962616822427</v>
      </c>
      <c r="AJ223" s="313">
        <v>5.6074766355140184</v>
      </c>
      <c r="AK223" s="314">
        <v>1.8691588785046727</v>
      </c>
      <c r="AL223" s="311">
        <v>18</v>
      </c>
      <c r="AM223" s="312">
        <v>10</v>
      </c>
      <c r="AN223" s="312">
        <v>2</v>
      </c>
      <c r="AO223" s="312">
        <v>95</v>
      </c>
      <c r="AP223" s="313">
        <v>18.947368421052634</v>
      </c>
      <c r="AQ223" s="313">
        <v>10.526315789473683</v>
      </c>
      <c r="AR223" s="314">
        <v>2.1052631578947367</v>
      </c>
      <c r="AS223" s="311">
        <v>21</v>
      </c>
      <c r="AT223" s="312">
        <v>5</v>
      </c>
      <c r="AU223" s="312">
        <v>1</v>
      </c>
      <c r="AV223" s="312">
        <v>105</v>
      </c>
      <c r="AW223" s="313">
        <v>20</v>
      </c>
      <c r="AX223" s="313">
        <v>4.7619047619047619</v>
      </c>
      <c r="AY223" s="314">
        <v>0.95238095238095244</v>
      </c>
    </row>
    <row r="224" spans="1:51">
      <c r="A224" s="665" t="s">
        <v>1008</v>
      </c>
      <c r="B224" s="667" t="s">
        <v>476</v>
      </c>
      <c r="C224" s="311" t="s">
        <v>451</v>
      </c>
      <c r="D224" s="312" t="s">
        <v>451</v>
      </c>
      <c r="E224" s="312" t="s">
        <v>451</v>
      </c>
      <c r="F224" s="312" t="s">
        <v>451</v>
      </c>
      <c r="G224" s="313" t="s">
        <v>451</v>
      </c>
      <c r="H224" s="313" t="s">
        <v>451</v>
      </c>
      <c r="I224" s="314" t="s">
        <v>451</v>
      </c>
      <c r="J224" s="311">
        <v>6</v>
      </c>
      <c r="K224" s="312" t="s">
        <v>451</v>
      </c>
      <c r="L224" s="312" t="s">
        <v>451</v>
      </c>
      <c r="M224" s="312">
        <v>37</v>
      </c>
      <c r="N224" s="313">
        <v>16.216216216216218</v>
      </c>
      <c r="O224" s="313">
        <v>0</v>
      </c>
      <c r="P224" s="314">
        <v>0</v>
      </c>
      <c r="Q224" s="311">
        <v>21</v>
      </c>
      <c r="R224" s="312">
        <v>3</v>
      </c>
      <c r="S224" s="312" t="s">
        <v>451</v>
      </c>
      <c r="T224" s="312">
        <v>42</v>
      </c>
      <c r="U224" s="313">
        <v>50</v>
      </c>
      <c r="V224" s="313">
        <v>7.1428571428571423</v>
      </c>
      <c r="W224" s="314">
        <v>0</v>
      </c>
      <c r="X224" s="311">
        <v>11</v>
      </c>
      <c r="Y224" s="312">
        <v>3</v>
      </c>
      <c r="Z224" s="312">
        <v>3</v>
      </c>
      <c r="AA224" s="312">
        <v>35</v>
      </c>
      <c r="AB224" s="313">
        <v>31.428571428571427</v>
      </c>
      <c r="AC224" s="313">
        <v>8.5714285714285712</v>
      </c>
      <c r="AD224" s="314">
        <v>8.5714285714285712</v>
      </c>
      <c r="AE224" s="311">
        <v>9</v>
      </c>
      <c r="AF224" s="312">
        <v>1</v>
      </c>
      <c r="AG224" s="312">
        <v>3</v>
      </c>
      <c r="AH224" s="312">
        <v>33</v>
      </c>
      <c r="AI224" s="313">
        <v>27.27272727272727</v>
      </c>
      <c r="AJ224" s="313">
        <v>3.0303030303030303</v>
      </c>
      <c r="AK224" s="314">
        <v>9.0909090909090917</v>
      </c>
      <c r="AL224" s="311">
        <v>8</v>
      </c>
      <c r="AM224" s="312">
        <v>3</v>
      </c>
      <c r="AN224" s="312">
        <v>2</v>
      </c>
      <c r="AO224" s="312">
        <v>33</v>
      </c>
      <c r="AP224" s="313">
        <v>24.242424242424242</v>
      </c>
      <c r="AQ224" s="313">
        <v>9.0909090909090917</v>
      </c>
      <c r="AR224" s="314">
        <v>6.0606060606060606</v>
      </c>
      <c r="AS224" s="311">
        <v>1</v>
      </c>
      <c r="AT224" s="312">
        <v>1</v>
      </c>
      <c r="AU224" s="312">
        <v>3</v>
      </c>
      <c r="AV224" s="312">
        <v>31</v>
      </c>
      <c r="AW224" s="313">
        <v>3.225806451612903</v>
      </c>
      <c r="AX224" s="313">
        <v>3.225806451612903</v>
      </c>
      <c r="AY224" s="314">
        <v>9.67741935483871</v>
      </c>
    </row>
    <row r="225" spans="1:51">
      <c r="A225" s="665" t="s">
        <v>1009</v>
      </c>
      <c r="B225" s="667" t="s">
        <v>55</v>
      </c>
      <c r="C225" s="311" t="s">
        <v>451</v>
      </c>
      <c r="D225" s="312" t="s">
        <v>451</v>
      </c>
      <c r="E225" s="312" t="s">
        <v>451</v>
      </c>
      <c r="F225" s="312" t="s">
        <v>451</v>
      </c>
      <c r="G225" s="313" t="s">
        <v>451</v>
      </c>
      <c r="H225" s="313" t="s">
        <v>451</v>
      </c>
      <c r="I225" s="314" t="s">
        <v>451</v>
      </c>
      <c r="J225" s="311">
        <v>8</v>
      </c>
      <c r="K225" s="312" t="s">
        <v>451</v>
      </c>
      <c r="L225" s="312" t="s">
        <v>451</v>
      </c>
      <c r="M225" s="312">
        <v>32</v>
      </c>
      <c r="N225" s="313">
        <v>25</v>
      </c>
      <c r="O225" s="313">
        <v>0</v>
      </c>
      <c r="P225" s="314">
        <v>0</v>
      </c>
      <c r="Q225" s="311">
        <v>9</v>
      </c>
      <c r="R225" s="312">
        <v>1</v>
      </c>
      <c r="S225" s="312" t="s">
        <v>451</v>
      </c>
      <c r="T225" s="312">
        <v>31</v>
      </c>
      <c r="U225" s="313">
        <v>29.032258064516132</v>
      </c>
      <c r="V225" s="313">
        <v>3.225806451612903</v>
      </c>
      <c r="W225" s="314">
        <v>0</v>
      </c>
      <c r="X225" s="311">
        <v>5</v>
      </c>
      <c r="Y225" s="312">
        <v>4</v>
      </c>
      <c r="Z225" s="312">
        <v>0</v>
      </c>
      <c r="AA225" s="312">
        <v>32</v>
      </c>
      <c r="AB225" s="313">
        <v>15.625</v>
      </c>
      <c r="AC225" s="313">
        <v>12.5</v>
      </c>
      <c r="AD225" s="314">
        <v>0</v>
      </c>
      <c r="AE225" s="311">
        <v>5</v>
      </c>
      <c r="AF225" s="312">
        <v>2</v>
      </c>
      <c r="AG225" s="312">
        <v>1</v>
      </c>
      <c r="AH225" s="312">
        <v>19</v>
      </c>
      <c r="AI225" s="313">
        <v>26.315789473684209</v>
      </c>
      <c r="AJ225" s="313">
        <v>10.526315789473683</v>
      </c>
      <c r="AK225" s="314">
        <v>5.2631578947368416</v>
      </c>
      <c r="AL225" s="311">
        <v>7</v>
      </c>
      <c r="AM225" s="312">
        <v>1</v>
      </c>
      <c r="AN225" s="312">
        <v>6</v>
      </c>
      <c r="AO225" s="312">
        <v>28</v>
      </c>
      <c r="AP225" s="313">
        <v>25</v>
      </c>
      <c r="AQ225" s="313">
        <v>3.5714285714285712</v>
      </c>
      <c r="AR225" s="314">
        <v>21.428571428571427</v>
      </c>
      <c r="AS225" s="311">
        <v>1</v>
      </c>
      <c r="AT225" s="312">
        <v>1</v>
      </c>
      <c r="AU225" s="312">
        <v>1</v>
      </c>
      <c r="AV225" s="312">
        <v>17</v>
      </c>
      <c r="AW225" s="313">
        <v>5.8823529411764701</v>
      </c>
      <c r="AX225" s="313">
        <v>5.8823529411764701</v>
      </c>
      <c r="AY225" s="314">
        <v>5.8823529411764701</v>
      </c>
    </row>
    <row r="226" spans="1:51">
      <c r="A226" s="665" t="s">
        <v>1010</v>
      </c>
      <c r="B226" s="667" t="s">
        <v>477</v>
      </c>
      <c r="C226" s="311" t="s">
        <v>451</v>
      </c>
      <c r="D226" s="312" t="s">
        <v>451</v>
      </c>
      <c r="E226" s="312" t="s">
        <v>451</v>
      </c>
      <c r="F226" s="312" t="s">
        <v>451</v>
      </c>
      <c r="G226" s="313" t="s">
        <v>451</v>
      </c>
      <c r="H226" s="313" t="s">
        <v>451</v>
      </c>
      <c r="I226" s="314" t="s">
        <v>451</v>
      </c>
      <c r="J226" s="311" t="s">
        <v>451</v>
      </c>
      <c r="K226" s="312" t="s">
        <v>451</v>
      </c>
      <c r="L226" s="312" t="s">
        <v>451</v>
      </c>
      <c r="M226" s="312" t="s">
        <v>451</v>
      </c>
      <c r="N226" s="313" t="s">
        <v>451</v>
      </c>
      <c r="O226" s="313" t="s">
        <v>451</v>
      </c>
      <c r="P226" s="314" t="s">
        <v>451</v>
      </c>
      <c r="Q226" s="311" t="s">
        <v>451</v>
      </c>
      <c r="R226" s="312" t="s">
        <v>451</v>
      </c>
      <c r="S226" s="312" t="s">
        <v>451</v>
      </c>
      <c r="T226" s="312" t="s">
        <v>451</v>
      </c>
      <c r="U226" s="313" t="s">
        <v>451</v>
      </c>
      <c r="V226" s="313" t="s">
        <v>451</v>
      </c>
      <c r="W226" s="314" t="s">
        <v>451</v>
      </c>
      <c r="X226" s="311" t="s">
        <v>451</v>
      </c>
      <c r="Y226" s="312" t="s">
        <v>451</v>
      </c>
      <c r="Z226" s="312" t="s">
        <v>451</v>
      </c>
      <c r="AA226" s="312" t="s">
        <v>451</v>
      </c>
      <c r="AB226" s="313" t="s">
        <v>451</v>
      </c>
      <c r="AC226" s="313" t="s">
        <v>451</v>
      </c>
      <c r="AD226" s="314" t="s">
        <v>451</v>
      </c>
      <c r="AE226" s="311">
        <v>32</v>
      </c>
      <c r="AF226" s="312">
        <v>4</v>
      </c>
      <c r="AG226" s="312">
        <v>0</v>
      </c>
      <c r="AH226" s="312">
        <v>36</v>
      </c>
      <c r="AI226" s="313">
        <v>88.888888888888886</v>
      </c>
      <c r="AJ226" s="313">
        <v>11.111111111111111</v>
      </c>
      <c r="AK226" s="314">
        <v>0</v>
      </c>
      <c r="AL226" s="311">
        <v>8</v>
      </c>
      <c r="AM226" s="312">
        <v>11</v>
      </c>
      <c r="AN226" s="312">
        <v>5</v>
      </c>
      <c r="AO226" s="312">
        <v>26</v>
      </c>
      <c r="AP226" s="313">
        <v>30.76923076923077</v>
      </c>
      <c r="AQ226" s="313">
        <v>42.307692307692307</v>
      </c>
      <c r="AR226" s="314">
        <v>19.230769230769234</v>
      </c>
      <c r="AS226" s="311">
        <v>3</v>
      </c>
      <c r="AT226" s="312">
        <v>0</v>
      </c>
      <c r="AU226" s="312">
        <v>14</v>
      </c>
      <c r="AV226" s="312">
        <v>21</v>
      </c>
      <c r="AW226" s="313">
        <v>14.285714285714285</v>
      </c>
      <c r="AX226" s="313">
        <v>0</v>
      </c>
      <c r="AY226" s="314">
        <v>66.666666666666657</v>
      </c>
    </row>
    <row r="227" spans="1:51">
      <c r="A227" s="665" t="s">
        <v>1011</v>
      </c>
      <c r="B227" s="667" t="s">
        <v>56</v>
      </c>
      <c r="C227" s="311" t="s">
        <v>451</v>
      </c>
      <c r="D227" s="312" t="s">
        <v>451</v>
      </c>
      <c r="E227" s="312" t="s">
        <v>451</v>
      </c>
      <c r="F227" s="312" t="s">
        <v>451</v>
      </c>
      <c r="G227" s="313" t="s">
        <v>451</v>
      </c>
      <c r="H227" s="313" t="s">
        <v>451</v>
      </c>
      <c r="I227" s="314" t="s">
        <v>451</v>
      </c>
      <c r="J227" s="311">
        <v>9</v>
      </c>
      <c r="K227" s="312" t="s">
        <v>451</v>
      </c>
      <c r="L227" s="312" t="s">
        <v>451</v>
      </c>
      <c r="M227" s="312">
        <v>22</v>
      </c>
      <c r="N227" s="313">
        <v>40.909090909090914</v>
      </c>
      <c r="O227" s="313">
        <v>0</v>
      </c>
      <c r="P227" s="314">
        <v>0</v>
      </c>
      <c r="Q227" s="311">
        <v>12</v>
      </c>
      <c r="R227" s="312">
        <v>1</v>
      </c>
      <c r="S227" s="312" t="s">
        <v>451</v>
      </c>
      <c r="T227" s="312">
        <v>35</v>
      </c>
      <c r="U227" s="313">
        <v>34.285714285714285</v>
      </c>
      <c r="V227" s="313">
        <v>2.8571428571428572</v>
      </c>
      <c r="W227" s="314">
        <v>0</v>
      </c>
      <c r="X227" s="311">
        <v>6</v>
      </c>
      <c r="Y227" s="312">
        <v>7</v>
      </c>
      <c r="Z227" s="312">
        <v>1</v>
      </c>
      <c r="AA227" s="312">
        <v>28</v>
      </c>
      <c r="AB227" s="313">
        <v>21.428571428571427</v>
      </c>
      <c r="AC227" s="313">
        <v>25</v>
      </c>
      <c r="AD227" s="314">
        <v>3.5714285714285712</v>
      </c>
      <c r="AE227" s="311">
        <v>12</v>
      </c>
      <c r="AF227" s="312">
        <v>4</v>
      </c>
      <c r="AG227" s="312">
        <v>1</v>
      </c>
      <c r="AH227" s="312">
        <v>39</v>
      </c>
      <c r="AI227" s="313">
        <v>30.76923076923077</v>
      </c>
      <c r="AJ227" s="313">
        <v>10.256410256410255</v>
      </c>
      <c r="AK227" s="314">
        <v>2.5641025641025639</v>
      </c>
      <c r="AL227" s="311">
        <v>8</v>
      </c>
      <c r="AM227" s="312">
        <v>2</v>
      </c>
      <c r="AN227" s="312">
        <v>0</v>
      </c>
      <c r="AO227" s="312">
        <v>30</v>
      </c>
      <c r="AP227" s="313">
        <v>26.666666666666668</v>
      </c>
      <c r="AQ227" s="313">
        <v>6.666666666666667</v>
      </c>
      <c r="AR227" s="314">
        <v>0</v>
      </c>
      <c r="AS227" s="311">
        <v>8</v>
      </c>
      <c r="AT227" s="312">
        <v>4</v>
      </c>
      <c r="AU227" s="312">
        <v>2</v>
      </c>
      <c r="AV227" s="312">
        <v>33</v>
      </c>
      <c r="AW227" s="313">
        <v>24.242424242424242</v>
      </c>
      <c r="AX227" s="313">
        <v>12.121212121212121</v>
      </c>
      <c r="AY227" s="314">
        <v>6.0606060606060606</v>
      </c>
    </row>
    <row r="228" spans="1:51">
      <c r="A228" s="665" t="s">
        <v>1012</v>
      </c>
      <c r="B228" s="667" t="s">
        <v>57</v>
      </c>
      <c r="C228" s="311" t="s">
        <v>451</v>
      </c>
      <c r="D228" s="312" t="s">
        <v>451</v>
      </c>
      <c r="E228" s="312" t="s">
        <v>451</v>
      </c>
      <c r="F228" s="312" t="s">
        <v>451</v>
      </c>
      <c r="G228" s="313" t="s">
        <v>451</v>
      </c>
      <c r="H228" s="313" t="s">
        <v>451</v>
      </c>
      <c r="I228" s="314" t="s">
        <v>451</v>
      </c>
      <c r="J228" s="311">
        <v>8</v>
      </c>
      <c r="K228" s="312" t="s">
        <v>451</v>
      </c>
      <c r="L228" s="312" t="s">
        <v>451</v>
      </c>
      <c r="M228" s="312">
        <v>34</v>
      </c>
      <c r="N228" s="313">
        <v>23.52941176470588</v>
      </c>
      <c r="O228" s="313">
        <v>0</v>
      </c>
      <c r="P228" s="314">
        <v>0</v>
      </c>
      <c r="Q228" s="311">
        <v>11</v>
      </c>
      <c r="R228" s="312">
        <v>5</v>
      </c>
      <c r="S228" s="312" t="s">
        <v>451</v>
      </c>
      <c r="T228" s="312">
        <v>44</v>
      </c>
      <c r="U228" s="313">
        <v>25</v>
      </c>
      <c r="V228" s="313">
        <v>11.363636363636363</v>
      </c>
      <c r="W228" s="314">
        <v>0</v>
      </c>
      <c r="X228" s="311">
        <v>8</v>
      </c>
      <c r="Y228" s="312">
        <v>2</v>
      </c>
      <c r="Z228" s="312">
        <v>2</v>
      </c>
      <c r="AA228" s="312">
        <v>33</v>
      </c>
      <c r="AB228" s="313">
        <v>24.242424242424242</v>
      </c>
      <c r="AC228" s="313">
        <v>6.0606060606060606</v>
      </c>
      <c r="AD228" s="314">
        <v>6.0606060606060606</v>
      </c>
      <c r="AE228" s="311">
        <v>7</v>
      </c>
      <c r="AF228" s="312">
        <v>2</v>
      </c>
      <c r="AG228" s="312">
        <v>1</v>
      </c>
      <c r="AH228" s="312">
        <v>43</v>
      </c>
      <c r="AI228" s="313">
        <v>16.279069767441861</v>
      </c>
      <c r="AJ228" s="313">
        <v>4.6511627906976747</v>
      </c>
      <c r="AK228" s="314">
        <v>2.3255813953488373</v>
      </c>
      <c r="AL228" s="311">
        <v>8</v>
      </c>
      <c r="AM228" s="312">
        <v>4</v>
      </c>
      <c r="AN228" s="312">
        <v>4</v>
      </c>
      <c r="AO228" s="312">
        <v>43</v>
      </c>
      <c r="AP228" s="313">
        <v>18.604651162790699</v>
      </c>
      <c r="AQ228" s="313">
        <v>9.3023255813953494</v>
      </c>
      <c r="AR228" s="314">
        <v>9.3023255813953494</v>
      </c>
      <c r="AS228" s="311">
        <v>3</v>
      </c>
      <c r="AT228" s="312">
        <v>1</v>
      </c>
      <c r="AU228" s="312">
        <v>1</v>
      </c>
      <c r="AV228" s="312">
        <v>25</v>
      </c>
      <c r="AW228" s="313">
        <v>12</v>
      </c>
      <c r="AX228" s="313">
        <v>4</v>
      </c>
      <c r="AY228" s="314">
        <v>4</v>
      </c>
    </row>
    <row r="229" spans="1:51">
      <c r="A229" s="665" t="s">
        <v>1013</v>
      </c>
      <c r="B229" s="667" t="s">
        <v>54</v>
      </c>
      <c r="C229" s="311" t="s">
        <v>451</v>
      </c>
      <c r="D229" s="312" t="s">
        <v>451</v>
      </c>
      <c r="E229" s="312" t="s">
        <v>451</v>
      </c>
      <c r="F229" s="312" t="s">
        <v>451</v>
      </c>
      <c r="G229" s="313" t="s">
        <v>451</v>
      </c>
      <c r="H229" s="313" t="s">
        <v>451</v>
      </c>
      <c r="I229" s="314" t="s">
        <v>451</v>
      </c>
      <c r="J229" s="311">
        <v>4</v>
      </c>
      <c r="K229" s="312" t="s">
        <v>451</v>
      </c>
      <c r="L229" s="312" t="s">
        <v>451</v>
      </c>
      <c r="M229" s="312">
        <v>27</v>
      </c>
      <c r="N229" s="313">
        <v>14.814814814814813</v>
      </c>
      <c r="O229" s="313">
        <v>0</v>
      </c>
      <c r="P229" s="314">
        <v>0</v>
      </c>
      <c r="Q229" s="311">
        <v>0</v>
      </c>
      <c r="R229" s="312">
        <v>0</v>
      </c>
      <c r="S229" s="312" t="s">
        <v>451</v>
      </c>
      <c r="T229" s="312">
        <v>5</v>
      </c>
      <c r="U229" s="313">
        <v>0</v>
      </c>
      <c r="V229" s="313">
        <v>0</v>
      </c>
      <c r="W229" s="314">
        <v>0</v>
      </c>
      <c r="X229" s="311">
        <v>7</v>
      </c>
      <c r="Y229" s="312">
        <v>0</v>
      </c>
      <c r="Z229" s="312">
        <v>2</v>
      </c>
      <c r="AA229" s="312">
        <v>12</v>
      </c>
      <c r="AB229" s="313">
        <v>58.333333333333336</v>
      </c>
      <c r="AC229" s="313">
        <v>0</v>
      </c>
      <c r="AD229" s="314">
        <v>16.666666666666664</v>
      </c>
      <c r="AE229" s="311">
        <v>0</v>
      </c>
      <c r="AF229" s="312">
        <v>0</v>
      </c>
      <c r="AG229" s="312">
        <v>0</v>
      </c>
      <c r="AH229" s="312">
        <v>2</v>
      </c>
      <c r="AI229" s="313">
        <v>0</v>
      </c>
      <c r="AJ229" s="313">
        <v>0</v>
      </c>
      <c r="AK229" s="314">
        <v>0</v>
      </c>
      <c r="AL229" s="311">
        <v>1</v>
      </c>
      <c r="AM229" s="312">
        <v>0</v>
      </c>
      <c r="AN229" s="312">
        <v>0</v>
      </c>
      <c r="AO229" s="312">
        <v>4</v>
      </c>
      <c r="AP229" s="313">
        <v>25</v>
      </c>
      <c r="AQ229" s="313">
        <v>0</v>
      </c>
      <c r="AR229" s="314">
        <v>0</v>
      </c>
      <c r="AS229" s="311" t="s">
        <v>451</v>
      </c>
      <c r="AT229" s="312" t="s">
        <v>451</v>
      </c>
      <c r="AU229" s="312" t="s">
        <v>451</v>
      </c>
      <c r="AV229" s="312" t="s">
        <v>451</v>
      </c>
      <c r="AW229" s="313" t="s">
        <v>451</v>
      </c>
      <c r="AX229" s="313" t="s">
        <v>451</v>
      </c>
      <c r="AY229" s="314" t="s">
        <v>451</v>
      </c>
    </row>
    <row r="230" spans="1:51">
      <c r="A230" s="665" t="s">
        <v>1014</v>
      </c>
      <c r="B230" s="667" t="s">
        <v>53</v>
      </c>
      <c r="C230" s="311" t="s">
        <v>451</v>
      </c>
      <c r="D230" s="312" t="s">
        <v>451</v>
      </c>
      <c r="E230" s="312" t="s">
        <v>451</v>
      </c>
      <c r="F230" s="312" t="s">
        <v>451</v>
      </c>
      <c r="G230" s="313" t="s">
        <v>451</v>
      </c>
      <c r="H230" s="313" t="s">
        <v>451</v>
      </c>
      <c r="I230" s="314" t="s">
        <v>451</v>
      </c>
      <c r="J230" s="311">
        <v>9</v>
      </c>
      <c r="K230" s="312" t="s">
        <v>451</v>
      </c>
      <c r="L230" s="312" t="s">
        <v>451</v>
      </c>
      <c r="M230" s="312">
        <v>19</v>
      </c>
      <c r="N230" s="313">
        <v>47.368421052631575</v>
      </c>
      <c r="O230" s="313">
        <v>0</v>
      </c>
      <c r="P230" s="314">
        <v>0</v>
      </c>
      <c r="Q230" s="311">
        <v>3</v>
      </c>
      <c r="R230" s="312">
        <v>1</v>
      </c>
      <c r="S230" s="312" t="s">
        <v>451</v>
      </c>
      <c r="T230" s="312">
        <v>13</v>
      </c>
      <c r="U230" s="313">
        <v>23.076923076923077</v>
      </c>
      <c r="V230" s="313">
        <v>7.6923076923076925</v>
      </c>
      <c r="W230" s="314">
        <v>0</v>
      </c>
      <c r="X230" s="311">
        <v>5</v>
      </c>
      <c r="Y230" s="312">
        <v>1</v>
      </c>
      <c r="Z230" s="312">
        <v>2</v>
      </c>
      <c r="AA230" s="312">
        <v>16</v>
      </c>
      <c r="AB230" s="313">
        <v>31.25</v>
      </c>
      <c r="AC230" s="313">
        <v>6.25</v>
      </c>
      <c r="AD230" s="314">
        <v>12.5</v>
      </c>
      <c r="AE230" s="311">
        <v>3</v>
      </c>
      <c r="AF230" s="312">
        <v>0</v>
      </c>
      <c r="AG230" s="312">
        <v>0</v>
      </c>
      <c r="AH230" s="312">
        <v>7</v>
      </c>
      <c r="AI230" s="313">
        <v>42.857142857142854</v>
      </c>
      <c r="AJ230" s="313">
        <v>0</v>
      </c>
      <c r="AK230" s="314">
        <v>0</v>
      </c>
      <c r="AL230" s="311">
        <v>2</v>
      </c>
      <c r="AM230" s="312">
        <v>0</v>
      </c>
      <c r="AN230" s="312">
        <v>0</v>
      </c>
      <c r="AO230" s="312">
        <v>3</v>
      </c>
      <c r="AP230" s="313">
        <v>66.666666666666657</v>
      </c>
      <c r="AQ230" s="313">
        <v>0</v>
      </c>
      <c r="AR230" s="314">
        <v>0</v>
      </c>
      <c r="AS230" s="311" t="s">
        <v>451</v>
      </c>
      <c r="AT230" s="312" t="s">
        <v>451</v>
      </c>
      <c r="AU230" s="312" t="s">
        <v>451</v>
      </c>
      <c r="AV230" s="312" t="s">
        <v>451</v>
      </c>
      <c r="AW230" s="313" t="s">
        <v>451</v>
      </c>
      <c r="AX230" s="313" t="s">
        <v>451</v>
      </c>
      <c r="AY230" s="314" t="s">
        <v>451</v>
      </c>
    </row>
    <row r="231" spans="1:51">
      <c r="A231" s="665" t="s">
        <v>1015</v>
      </c>
      <c r="B231" s="667" t="s">
        <v>58</v>
      </c>
      <c r="C231" s="311" t="s">
        <v>451</v>
      </c>
      <c r="D231" s="312" t="s">
        <v>451</v>
      </c>
      <c r="E231" s="312" t="s">
        <v>451</v>
      </c>
      <c r="F231" s="312" t="s">
        <v>451</v>
      </c>
      <c r="G231" s="313" t="s">
        <v>451</v>
      </c>
      <c r="H231" s="313" t="s">
        <v>451</v>
      </c>
      <c r="I231" s="314" t="s">
        <v>451</v>
      </c>
      <c r="J231" s="311">
        <v>5</v>
      </c>
      <c r="K231" s="312" t="s">
        <v>451</v>
      </c>
      <c r="L231" s="312" t="s">
        <v>451</v>
      </c>
      <c r="M231" s="312">
        <v>25</v>
      </c>
      <c r="N231" s="313">
        <v>20</v>
      </c>
      <c r="O231" s="313">
        <v>0</v>
      </c>
      <c r="P231" s="314">
        <v>0</v>
      </c>
      <c r="Q231" s="311">
        <v>8</v>
      </c>
      <c r="R231" s="312">
        <v>0</v>
      </c>
      <c r="S231" s="312" t="s">
        <v>451</v>
      </c>
      <c r="T231" s="312">
        <v>27</v>
      </c>
      <c r="U231" s="313">
        <v>29.629629629629626</v>
      </c>
      <c r="V231" s="313">
        <v>0</v>
      </c>
      <c r="W231" s="314">
        <v>0</v>
      </c>
      <c r="X231" s="311">
        <v>8</v>
      </c>
      <c r="Y231" s="312">
        <v>2</v>
      </c>
      <c r="Z231" s="312">
        <v>1</v>
      </c>
      <c r="AA231" s="312">
        <v>28</v>
      </c>
      <c r="AB231" s="313">
        <v>28.571428571428569</v>
      </c>
      <c r="AC231" s="313">
        <v>7.1428571428571423</v>
      </c>
      <c r="AD231" s="314">
        <v>3.5714285714285712</v>
      </c>
      <c r="AE231" s="311" t="s">
        <v>451</v>
      </c>
      <c r="AF231" s="312" t="s">
        <v>451</v>
      </c>
      <c r="AG231" s="312" t="s">
        <v>451</v>
      </c>
      <c r="AH231" s="312" t="s">
        <v>451</v>
      </c>
      <c r="AI231" s="313" t="s">
        <v>451</v>
      </c>
      <c r="AJ231" s="313" t="s">
        <v>451</v>
      </c>
      <c r="AK231" s="314" t="s">
        <v>451</v>
      </c>
      <c r="AL231" s="311" t="s">
        <v>451</v>
      </c>
      <c r="AM231" s="312" t="s">
        <v>451</v>
      </c>
      <c r="AN231" s="312" t="s">
        <v>451</v>
      </c>
      <c r="AO231" s="312" t="s">
        <v>451</v>
      </c>
      <c r="AP231" s="313" t="s">
        <v>451</v>
      </c>
      <c r="AQ231" s="313" t="s">
        <v>451</v>
      </c>
      <c r="AR231" s="314" t="s">
        <v>451</v>
      </c>
      <c r="AS231" s="311" t="s">
        <v>451</v>
      </c>
      <c r="AT231" s="312" t="s">
        <v>451</v>
      </c>
      <c r="AU231" s="312" t="s">
        <v>451</v>
      </c>
      <c r="AV231" s="312" t="s">
        <v>451</v>
      </c>
      <c r="AW231" s="313" t="s">
        <v>451</v>
      </c>
      <c r="AX231" s="313" t="s">
        <v>451</v>
      </c>
      <c r="AY231" s="314" t="s">
        <v>451</v>
      </c>
    </row>
    <row r="232" spans="1:51">
      <c r="A232" s="665" t="s">
        <v>1016</v>
      </c>
      <c r="B232" s="667" t="s">
        <v>52</v>
      </c>
      <c r="C232" s="311" t="s">
        <v>451</v>
      </c>
      <c r="D232" s="312" t="s">
        <v>451</v>
      </c>
      <c r="E232" s="312" t="s">
        <v>451</v>
      </c>
      <c r="F232" s="312" t="s">
        <v>451</v>
      </c>
      <c r="G232" s="313" t="s">
        <v>451</v>
      </c>
      <c r="H232" s="313" t="s">
        <v>451</v>
      </c>
      <c r="I232" s="314" t="s">
        <v>451</v>
      </c>
      <c r="J232" s="311">
        <v>4</v>
      </c>
      <c r="K232" s="312" t="s">
        <v>451</v>
      </c>
      <c r="L232" s="312" t="s">
        <v>451</v>
      </c>
      <c r="M232" s="312">
        <v>40</v>
      </c>
      <c r="N232" s="313">
        <v>10</v>
      </c>
      <c r="O232" s="313">
        <v>0</v>
      </c>
      <c r="P232" s="314">
        <v>0</v>
      </c>
      <c r="Q232" s="311" t="s">
        <v>451</v>
      </c>
      <c r="R232" s="312" t="s">
        <v>451</v>
      </c>
      <c r="S232" s="312" t="s">
        <v>451</v>
      </c>
      <c r="T232" s="312" t="s">
        <v>451</v>
      </c>
      <c r="U232" s="313" t="s">
        <v>451</v>
      </c>
      <c r="V232" s="313" t="s">
        <v>451</v>
      </c>
      <c r="W232" s="314" t="s">
        <v>451</v>
      </c>
      <c r="X232" s="311" t="s">
        <v>451</v>
      </c>
      <c r="Y232" s="312" t="s">
        <v>451</v>
      </c>
      <c r="Z232" s="312" t="s">
        <v>451</v>
      </c>
      <c r="AA232" s="312" t="s">
        <v>451</v>
      </c>
      <c r="AB232" s="313" t="s">
        <v>451</v>
      </c>
      <c r="AC232" s="313" t="s">
        <v>451</v>
      </c>
      <c r="AD232" s="314" t="s">
        <v>451</v>
      </c>
      <c r="AE232" s="311" t="s">
        <v>451</v>
      </c>
      <c r="AF232" s="312" t="s">
        <v>451</v>
      </c>
      <c r="AG232" s="312" t="s">
        <v>451</v>
      </c>
      <c r="AH232" s="312" t="s">
        <v>451</v>
      </c>
      <c r="AI232" s="313" t="s">
        <v>451</v>
      </c>
      <c r="AJ232" s="313" t="s">
        <v>451</v>
      </c>
      <c r="AK232" s="314" t="s">
        <v>451</v>
      </c>
      <c r="AL232" s="311" t="s">
        <v>451</v>
      </c>
      <c r="AM232" s="312" t="s">
        <v>451</v>
      </c>
      <c r="AN232" s="312" t="s">
        <v>451</v>
      </c>
      <c r="AO232" s="312" t="s">
        <v>451</v>
      </c>
      <c r="AP232" s="313" t="s">
        <v>451</v>
      </c>
      <c r="AQ232" s="313" t="s">
        <v>451</v>
      </c>
      <c r="AR232" s="314" t="s">
        <v>451</v>
      </c>
      <c r="AS232" s="311" t="s">
        <v>451</v>
      </c>
      <c r="AT232" s="312" t="s">
        <v>451</v>
      </c>
      <c r="AU232" s="312" t="s">
        <v>451</v>
      </c>
      <c r="AV232" s="312" t="s">
        <v>451</v>
      </c>
      <c r="AW232" s="313" t="s">
        <v>451</v>
      </c>
      <c r="AX232" s="313" t="s">
        <v>451</v>
      </c>
      <c r="AY232" s="314" t="s">
        <v>451</v>
      </c>
    </row>
    <row r="233" spans="1:51">
      <c r="A233" s="688"/>
      <c r="B233" s="688" t="s">
        <v>1073</v>
      </c>
      <c r="C233" s="354">
        <v>100</v>
      </c>
      <c r="D233" s="355" t="s">
        <v>451</v>
      </c>
      <c r="E233" s="355" t="s">
        <v>451</v>
      </c>
      <c r="F233" s="355">
        <v>1054</v>
      </c>
      <c r="G233" s="714">
        <v>9.4876660341555983</v>
      </c>
      <c r="H233" s="714">
        <v>0</v>
      </c>
      <c r="I233" s="714">
        <v>0</v>
      </c>
      <c r="J233" s="354">
        <v>92</v>
      </c>
      <c r="K233" s="355">
        <v>55</v>
      </c>
      <c r="L233" s="355" t="s">
        <v>451</v>
      </c>
      <c r="M233" s="355">
        <v>1048</v>
      </c>
      <c r="N233" s="714">
        <v>8.778625954198473</v>
      </c>
      <c r="O233" s="714">
        <v>5.2480916030534353</v>
      </c>
      <c r="P233" s="714">
        <v>0</v>
      </c>
      <c r="Q233" s="354">
        <v>91</v>
      </c>
      <c r="R233" s="355">
        <v>45</v>
      </c>
      <c r="S233" s="355">
        <v>46</v>
      </c>
      <c r="T233" s="355">
        <v>1129</v>
      </c>
      <c r="U233" s="714">
        <v>8.0602302922940652</v>
      </c>
      <c r="V233" s="714">
        <v>3.9858281665190431</v>
      </c>
      <c r="W233" s="715">
        <v>4.0744021257750225</v>
      </c>
      <c r="X233" s="355">
        <v>132</v>
      </c>
      <c r="Y233" s="355">
        <v>57</v>
      </c>
      <c r="Z233" s="355">
        <v>40</v>
      </c>
      <c r="AA233" s="355">
        <v>1121</v>
      </c>
      <c r="AB233" s="714">
        <v>11.775200713648529</v>
      </c>
      <c r="AC233" s="714">
        <v>5.0847457627118651</v>
      </c>
      <c r="AD233" s="715">
        <v>3.568242640499554</v>
      </c>
      <c r="AE233" s="355">
        <v>178</v>
      </c>
      <c r="AF233" s="355">
        <v>92</v>
      </c>
      <c r="AG233" s="355">
        <v>40</v>
      </c>
      <c r="AH233" s="355">
        <v>1178</v>
      </c>
      <c r="AI233" s="714">
        <v>15.110356536502549</v>
      </c>
      <c r="AJ233" s="714">
        <v>7.8098471986417657</v>
      </c>
      <c r="AK233" s="715">
        <v>3.3955857385398982</v>
      </c>
      <c r="AL233" s="355">
        <v>167</v>
      </c>
      <c r="AM233" s="355">
        <v>62</v>
      </c>
      <c r="AN233" s="355">
        <v>27</v>
      </c>
      <c r="AO233" s="355">
        <v>1093</v>
      </c>
      <c r="AP233" s="714">
        <v>15.279048490393413</v>
      </c>
      <c r="AQ233" s="714">
        <v>5.6724611161939613</v>
      </c>
      <c r="AR233" s="715">
        <v>2.4702653247941448</v>
      </c>
      <c r="AS233" s="354" t="s">
        <v>451</v>
      </c>
      <c r="AT233" s="355" t="s">
        <v>451</v>
      </c>
      <c r="AU233" s="355" t="s">
        <v>451</v>
      </c>
      <c r="AV233" s="355" t="s">
        <v>451</v>
      </c>
      <c r="AW233" s="714" t="s">
        <v>451</v>
      </c>
      <c r="AX233" s="714" t="s">
        <v>451</v>
      </c>
      <c r="AY233" s="715" t="s">
        <v>451</v>
      </c>
    </row>
    <row r="234" spans="1:51">
      <c r="A234" t="s">
        <v>996</v>
      </c>
      <c r="B234" s="716" t="s">
        <v>1074</v>
      </c>
      <c r="C234" s="307">
        <v>8</v>
      </c>
      <c r="D234" s="308" t="s">
        <v>451</v>
      </c>
      <c r="E234" s="308" t="s">
        <v>451</v>
      </c>
      <c r="F234" s="308">
        <v>104</v>
      </c>
      <c r="G234" s="309">
        <v>7.6923076923076925</v>
      </c>
      <c r="H234" s="309">
        <v>0</v>
      </c>
      <c r="I234" s="309">
        <v>0</v>
      </c>
      <c r="J234" s="307">
        <v>3</v>
      </c>
      <c r="K234" s="308">
        <v>4</v>
      </c>
      <c r="L234" s="308" t="s">
        <v>451</v>
      </c>
      <c r="M234" s="308">
        <v>100</v>
      </c>
      <c r="N234" s="309">
        <v>3</v>
      </c>
      <c r="O234" s="309">
        <v>4</v>
      </c>
      <c r="P234" s="309">
        <v>0</v>
      </c>
      <c r="Q234" s="307">
        <v>1</v>
      </c>
      <c r="R234" s="308">
        <v>1</v>
      </c>
      <c r="S234" s="308">
        <v>1</v>
      </c>
      <c r="T234" s="308">
        <v>106</v>
      </c>
      <c r="U234" s="309">
        <v>0.94339622641509435</v>
      </c>
      <c r="V234" s="309">
        <v>0.94339622641509435</v>
      </c>
      <c r="W234" s="310">
        <v>0.94339622641509435</v>
      </c>
      <c r="X234" s="308">
        <v>5</v>
      </c>
      <c r="Y234" s="308">
        <v>1</v>
      </c>
      <c r="Z234" s="308">
        <v>0</v>
      </c>
      <c r="AA234" s="308">
        <v>81</v>
      </c>
      <c r="AB234" s="309">
        <v>6.1728395061728394</v>
      </c>
      <c r="AC234" s="309">
        <v>1.2345679012345678</v>
      </c>
      <c r="AD234" s="310">
        <v>0</v>
      </c>
      <c r="AE234" s="308">
        <v>17</v>
      </c>
      <c r="AF234" s="308">
        <v>2</v>
      </c>
      <c r="AG234" s="308">
        <v>1</v>
      </c>
      <c r="AH234" s="308">
        <v>102</v>
      </c>
      <c r="AI234" s="309">
        <v>16.666666666666664</v>
      </c>
      <c r="AJ234" s="309">
        <v>1.9607843137254901</v>
      </c>
      <c r="AK234" s="310">
        <v>0.98039215686274506</v>
      </c>
      <c r="AL234" s="308">
        <v>8</v>
      </c>
      <c r="AM234" s="308">
        <v>0</v>
      </c>
      <c r="AN234" s="308">
        <v>0</v>
      </c>
      <c r="AO234" s="308">
        <v>104</v>
      </c>
      <c r="AP234" s="309">
        <v>7.6923076923076925</v>
      </c>
      <c r="AQ234" s="309">
        <v>0</v>
      </c>
      <c r="AR234" s="310">
        <v>0</v>
      </c>
      <c r="AS234" s="307" t="s">
        <v>451</v>
      </c>
      <c r="AT234" s="308" t="s">
        <v>451</v>
      </c>
      <c r="AU234" s="308" t="s">
        <v>451</v>
      </c>
      <c r="AV234" s="308" t="s">
        <v>451</v>
      </c>
      <c r="AW234" s="309" t="s">
        <v>451</v>
      </c>
      <c r="AX234" s="309" t="s">
        <v>451</v>
      </c>
      <c r="AY234" s="310" t="s">
        <v>451</v>
      </c>
    </row>
    <row r="235" spans="1:51">
      <c r="A235" s="672" t="s">
        <v>997</v>
      </c>
      <c r="B235" s="667" t="s">
        <v>487</v>
      </c>
      <c r="C235" s="311" t="s">
        <v>451</v>
      </c>
      <c r="D235" s="312" t="s">
        <v>451</v>
      </c>
      <c r="E235" s="312" t="s">
        <v>451</v>
      </c>
      <c r="F235" s="312" t="s">
        <v>451</v>
      </c>
      <c r="G235" s="313" t="s">
        <v>451</v>
      </c>
      <c r="H235" s="313" t="s">
        <v>451</v>
      </c>
      <c r="I235" s="314" t="s">
        <v>451</v>
      </c>
      <c r="J235" s="311" t="s">
        <v>451</v>
      </c>
      <c r="K235" s="312" t="s">
        <v>451</v>
      </c>
      <c r="L235" s="312" t="s">
        <v>451</v>
      </c>
      <c r="M235" s="312" t="s">
        <v>451</v>
      </c>
      <c r="N235" s="313" t="s">
        <v>451</v>
      </c>
      <c r="O235" s="313" t="s">
        <v>451</v>
      </c>
      <c r="P235" s="314" t="s">
        <v>451</v>
      </c>
      <c r="Q235" s="311">
        <v>0</v>
      </c>
      <c r="R235" s="312">
        <v>0</v>
      </c>
      <c r="S235" s="312">
        <v>0</v>
      </c>
      <c r="T235" s="312">
        <v>2</v>
      </c>
      <c r="U235" s="313">
        <v>0</v>
      </c>
      <c r="V235" s="313">
        <v>0</v>
      </c>
      <c r="W235" s="314">
        <v>0</v>
      </c>
      <c r="X235" s="311">
        <v>0</v>
      </c>
      <c r="Y235" s="312">
        <v>0</v>
      </c>
      <c r="Z235" s="312">
        <v>0</v>
      </c>
      <c r="AA235" s="312">
        <v>2</v>
      </c>
      <c r="AB235" s="313">
        <v>0</v>
      </c>
      <c r="AC235" s="313">
        <v>0</v>
      </c>
      <c r="AD235" s="314">
        <v>0</v>
      </c>
      <c r="AE235" s="311">
        <v>5</v>
      </c>
      <c r="AF235" s="312">
        <v>0</v>
      </c>
      <c r="AG235" s="312">
        <v>0</v>
      </c>
      <c r="AH235" s="312">
        <v>3</v>
      </c>
      <c r="AI235" s="313">
        <v>166.66666666666669</v>
      </c>
      <c r="AJ235" s="313">
        <v>0</v>
      </c>
      <c r="AK235" s="314">
        <v>0</v>
      </c>
      <c r="AL235" s="311">
        <v>4</v>
      </c>
      <c r="AM235" s="312">
        <v>0</v>
      </c>
      <c r="AN235" s="312">
        <v>0</v>
      </c>
      <c r="AO235" s="312">
        <v>11</v>
      </c>
      <c r="AP235" s="313">
        <v>36.363636363636367</v>
      </c>
      <c r="AQ235" s="313">
        <v>0</v>
      </c>
      <c r="AR235" s="314">
        <v>0</v>
      </c>
      <c r="AS235" s="311" t="s">
        <v>451</v>
      </c>
      <c r="AT235" s="312" t="s">
        <v>451</v>
      </c>
      <c r="AU235" s="312" t="s">
        <v>451</v>
      </c>
      <c r="AV235" s="312" t="s">
        <v>451</v>
      </c>
      <c r="AW235" s="313" t="s">
        <v>451</v>
      </c>
      <c r="AX235" s="313" t="s">
        <v>451</v>
      </c>
      <c r="AY235" s="314" t="s">
        <v>451</v>
      </c>
    </row>
    <row r="236" spans="1:51">
      <c r="A236" s="672" t="s">
        <v>998</v>
      </c>
      <c r="B236" s="667" t="s">
        <v>489</v>
      </c>
      <c r="C236" s="311">
        <v>1</v>
      </c>
      <c r="D236" s="312" t="s">
        <v>451</v>
      </c>
      <c r="E236" s="312" t="s">
        <v>451</v>
      </c>
      <c r="F236" s="312">
        <v>71</v>
      </c>
      <c r="G236" s="313">
        <v>1.4084507042253522</v>
      </c>
      <c r="H236" s="313">
        <v>0</v>
      </c>
      <c r="I236" s="314">
        <v>0</v>
      </c>
      <c r="J236" s="311">
        <v>1</v>
      </c>
      <c r="K236" s="312">
        <v>0</v>
      </c>
      <c r="L236" s="312" t="s">
        <v>451</v>
      </c>
      <c r="M236" s="312">
        <v>49</v>
      </c>
      <c r="N236" s="313">
        <v>2.0408163265306123</v>
      </c>
      <c r="O236" s="313">
        <v>0</v>
      </c>
      <c r="P236" s="314">
        <v>0</v>
      </c>
      <c r="Q236" s="311">
        <v>0</v>
      </c>
      <c r="R236" s="312">
        <v>0</v>
      </c>
      <c r="S236" s="312">
        <v>0</v>
      </c>
      <c r="T236" s="312">
        <v>78</v>
      </c>
      <c r="U236" s="313">
        <v>0</v>
      </c>
      <c r="V236" s="313">
        <v>0</v>
      </c>
      <c r="W236" s="314">
        <v>0</v>
      </c>
      <c r="X236" s="311">
        <v>1</v>
      </c>
      <c r="Y236" s="312">
        <v>0</v>
      </c>
      <c r="Z236" s="312">
        <v>0</v>
      </c>
      <c r="AA236" s="312">
        <v>42</v>
      </c>
      <c r="AB236" s="313">
        <v>2.3809523809523809</v>
      </c>
      <c r="AC236" s="313">
        <v>0</v>
      </c>
      <c r="AD236" s="314">
        <v>0</v>
      </c>
      <c r="AE236" s="311">
        <v>11</v>
      </c>
      <c r="AF236" s="312">
        <v>0</v>
      </c>
      <c r="AG236" s="312">
        <v>0</v>
      </c>
      <c r="AH236" s="312">
        <v>66</v>
      </c>
      <c r="AI236" s="313">
        <v>16.666666666666664</v>
      </c>
      <c r="AJ236" s="313">
        <v>0</v>
      </c>
      <c r="AK236" s="314">
        <v>0</v>
      </c>
      <c r="AL236" s="311">
        <v>4</v>
      </c>
      <c r="AM236" s="312">
        <v>0</v>
      </c>
      <c r="AN236" s="312">
        <v>0</v>
      </c>
      <c r="AO236" s="312">
        <v>67</v>
      </c>
      <c r="AP236" s="313">
        <v>5.9701492537313428</v>
      </c>
      <c r="AQ236" s="313">
        <v>0</v>
      </c>
      <c r="AR236" s="314">
        <v>0</v>
      </c>
      <c r="AS236" s="311" t="s">
        <v>451</v>
      </c>
      <c r="AT236" s="312" t="s">
        <v>451</v>
      </c>
      <c r="AU236" s="312" t="s">
        <v>451</v>
      </c>
      <c r="AV236" s="312" t="s">
        <v>451</v>
      </c>
      <c r="AW236" s="313" t="s">
        <v>451</v>
      </c>
      <c r="AX236" s="313" t="s">
        <v>451</v>
      </c>
      <c r="AY236" s="314" t="s">
        <v>451</v>
      </c>
    </row>
    <row r="237" spans="1:51">
      <c r="A237" s="672" t="s">
        <v>999</v>
      </c>
      <c r="B237" s="667" t="s">
        <v>491</v>
      </c>
      <c r="C237" s="311">
        <v>1</v>
      </c>
      <c r="D237" s="312" t="s">
        <v>451</v>
      </c>
      <c r="E237" s="312" t="s">
        <v>451</v>
      </c>
      <c r="F237" s="312">
        <v>6</v>
      </c>
      <c r="G237" s="313">
        <v>16.666666666666664</v>
      </c>
      <c r="H237" s="313">
        <v>0</v>
      </c>
      <c r="I237" s="314">
        <v>0</v>
      </c>
      <c r="J237" s="311">
        <v>1</v>
      </c>
      <c r="K237" s="312">
        <v>0</v>
      </c>
      <c r="L237" s="312" t="s">
        <v>451</v>
      </c>
      <c r="M237" s="312">
        <v>12</v>
      </c>
      <c r="N237" s="313">
        <v>8.3333333333333321</v>
      </c>
      <c r="O237" s="313">
        <v>0</v>
      </c>
      <c r="P237" s="314">
        <v>0</v>
      </c>
      <c r="Q237" s="311">
        <v>1</v>
      </c>
      <c r="R237" s="312">
        <v>1</v>
      </c>
      <c r="S237" s="312">
        <v>1</v>
      </c>
      <c r="T237" s="312">
        <v>22</v>
      </c>
      <c r="U237" s="313">
        <v>4.5454545454545459</v>
      </c>
      <c r="V237" s="313">
        <v>4.5454545454545459</v>
      </c>
      <c r="W237" s="314">
        <v>4.5454545454545459</v>
      </c>
      <c r="X237" s="311">
        <v>4</v>
      </c>
      <c r="Y237" s="312">
        <v>1</v>
      </c>
      <c r="Z237" s="312">
        <v>0</v>
      </c>
      <c r="AA237" s="312">
        <v>37</v>
      </c>
      <c r="AB237" s="313">
        <v>10.810810810810811</v>
      </c>
      <c r="AC237" s="313">
        <v>2.7027027027027026</v>
      </c>
      <c r="AD237" s="314">
        <v>0</v>
      </c>
      <c r="AE237" s="311">
        <v>1</v>
      </c>
      <c r="AF237" s="312">
        <v>2</v>
      </c>
      <c r="AG237" s="312">
        <v>1</v>
      </c>
      <c r="AH237" s="312">
        <v>33</v>
      </c>
      <c r="AI237" s="313">
        <v>3.0303030303030303</v>
      </c>
      <c r="AJ237" s="313">
        <v>6.0606060606060606</v>
      </c>
      <c r="AK237" s="314">
        <v>3.0303030303030303</v>
      </c>
      <c r="AL237" s="311">
        <v>0</v>
      </c>
      <c r="AM237" s="312">
        <v>0</v>
      </c>
      <c r="AN237" s="312">
        <v>0</v>
      </c>
      <c r="AO237" s="312">
        <v>26</v>
      </c>
      <c r="AP237" s="313">
        <v>0</v>
      </c>
      <c r="AQ237" s="313">
        <v>0</v>
      </c>
      <c r="AR237" s="314">
        <v>0</v>
      </c>
      <c r="AS237" s="311" t="s">
        <v>451</v>
      </c>
      <c r="AT237" s="312" t="s">
        <v>451</v>
      </c>
      <c r="AU237" s="312" t="s">
        <v>451</v>
      </c>
      <c r="AV237" s="312" t="s">
        <v>451</v>
      </c>
      <c r="AW237" s="313" t="s">
        <v>451</v>
      </c>
      <c r="AX237" s="313" t="s">
        <v>451</v>
      </c>
      <c r="AY237" s="314" t="s">
        <v>451</v>
      </c>
    </row>
    <row r="238" spans="1:51">
      <c r="A238" s="672" t="s">
        <v>1001</v>
      </c>
      <c r="B238" s="667" t="s">
        <v>492</v>
      </c>
      <c r="C238" s="311" t="s">
        <v>451</v>
      </c>
      <c r="D238" s="312" t="s">
        <v>451</v>
      </c>
      <c r="E238" s="312" t="s">
        <v>451</v>
      </c>
      <c r="F238" s="312" t="s">
        <v>451</v>
      </c>
      <c r="G238" s="313" t="s">
        <v>451</v>
      </c>
      <c r="H238" s="313" t="s">
        <v>451</v>
      </c>
      <c r="I238" s="314" t="s">
        <v>451</v>
      </c>
      <c r="J238" s="311">
        <v>0</v>
      </c>
      <c r="K238" s="312">
        <v>1</v>
      </c>
      <c r="L238" s="312" t="s">
        <v>451</v>
      </c>
      <c r="M238" s="312">
        <v>7</v>
      </c>
      <c r="N238" s="313">
        <v>0</v>
      </c>
      <c r="O238" s="313">
        <v>14.285714285714285</v>
      </c>
      <c r="P238" s="314">
        <v>0</v>
      </c>
      <c r="Q238" s="311">
        <v>0</v>
      </c>
      <c r="R238" s="312">
        <v>0</v>
      </c>
      <c r="S238" s="312">
        <v>0</v>
      </c>
      <c r="T238" s="312">
        <v>3</v>
      </c>
      <c r="U238" s="313">
        <v>0</v>
      </c>
      <c r="V238" s="313">
        <v>0</v>
      </c>
      <c r="W238" s="314">
        <v>0</v>
      </c>
      <c r="X238" s="311" t="s">
        <v>451</v>
      </c>
      <c r="Y238" s="312" t="s">
        <v>451</v>
      </c>
      <c r="Z238" s="312" t="s">
        <v>451</v>
      </c>
      <c r="AA238" s="312" t="s">
        <v>451</v>
      </c>
      <c r="AB238" s="313" t="s">
        <v>451</v>
      </c>
      <c r="AC238" s="313" t="s">
        <v>451</v>
      </c>
      <c r="AD238" s="314" t="s">
        <v>451</v>
      </c>
      <c r="AE238" s="311" t="s">
        <v>451</v>
      </c>
      <c r="AF238" s="312" t="s">
        <v>451</v>
      </c>
      <c r="AG238" s="312" t="s">
        <v>451</v>
      </c>
      <c r="AH238" s="312" t="s">
        <v>451</v>
      </c>
      <c r="AI238" s="313" t="s">
        <v>451</v>
      </c>
      <c r="AJ238" s="313" t="s">
        <v>451</v>
      </c>
      <c r="AK238" s="314" t="s">
        <v>451</v>
      </c>
      <c r="AL238" s="311" t="s">
        <v>451</v>
      </c>
      <c r="AM238" s="312" t="s">
        <v>451</v>
      </c>
      <c r="AN238" s="312" t="s">
        <v>451</v>
      </c>
      <c r="AO238" s="312" t="s">
        <v>451</v>
      </c>
      <c r="AP238" s="313" t="s">
        <v>451</v>
      </c>
      <c r="AQ238" s="313" t="s">
        <v>451</v>
      </c>
      <c r="AR238" s="314" t="s">
        <v>451</v>
      </c>
      <c r="AS238" s="311" t="s">
        <v>451</v>
      </c>
      <c r="AT238" s="312" t="s">
        <v>451</v>
      </c>
      <c r="AU238" s="312" t="s">
        <v>451</v>
      </c>
      <c r="AV238" s="312" t="s">
        <v>451</v>
      </c>
      <c r="AW238" s="313" t="s">
        <v>451</v>
      </c>
      <c r="AX238" s="313" t="s">
        <v>451</v>
      </c>
      <c r="AY238" s="314" t="s">
        <v>451</v>
      </c>
    </row>
    <row r="239" spans="1:51">
      <c r="A239" s="672" t="s">
        <v>1002</v>
      </c>
      <c r="B239" s="667" t="s">
        <v>493</v>
      </c>
      <c r="C239" s="311" t="s">
        <v>451</v>
      </c>
      <c r="D239" s="312" t="s">
        <v>451</v>
      </c>
      <c r="E239" s="312" t="s">
        <v>451</v>
      </c>
      <c r="F239" s="312" t="s">
        <v>451</v>
      </c>
      <c r="G239" s="313" t="s">
        <v>451</v>
      </c>
      <c r="H239" s="313" t="s">
        <v>451</v>
      </c>
      <c r="I239" s="314" t="s">
        <v>451</v>
      </c>
      <c r="J239" s="311" t="s">
        <v>451</v>
      </c>
      <c r="K239" s="312" t="s">
        <v>451</v>
      </c>
      <c r="L239" s="312" t="s">
        <v>451</v>
      </c>
      <c r="M239" s="312" t="s">
        <v>451</v>
      </c>
      <c r="N239" s="313" t="s">
        <v>451</v>
      </c>
      <c r="O239" s="313" t="s">
        <v>451</v>
      </c>
      <c r="P239" s="314" t="s">
        <v>451</v>
      </c>
      <c r="Q239" s="311">
        <v>0</v>
      </c>
      <c r="R239" s="312">
        <v>0</v>
      </c>
      <c r="S239" s="312">
        <v>0</v>
      </c>
      <c r="T239" s="312">
        <v>1</v>
      </c>
      <c r="U239" s="313">
        <v>0</v>
      </c>
      <c r="V239" s="313">
        <v>0</v>
      </c>
      <c r="W239" s="314">
        <v>0</v>
      </c>
      <c r="X239" s="311" t="s">
        <v>451</v>
      </c>
      <c r="Y239" s="312" t="s">
        <v>451</v>
      </c>
      <c r="Z239" s="312" t="s">
        <v>451</v>
      </c>
      <c r="AA239" s="312" t="s">
        <v>451</v>
      </c>
      <c r="AB239" s="313" t="s">
        <v>451</v>
      </c>
      <c r="AC239" s="313" t="s">
        <v>451</v>
      </c>
      <c r="AD239" s="314" t="s">
        <v>451</v>
      </c>
      <c r="AE239" s="311" t="s">
        <v>451</v>
      </c>
      <c r="AF239" s="312" t="s">
        <v>451</v>
      </c>
      <c r="AG239" s="312" t="s">
        <v>451</v>
      </c>
      <c r="AH239" s="312" t="s">
        <v>451</v>
      </c>
      <c r="AI239" s="313" t="s">
        <v>451</v>
      </c>
      <c r="AJ239" s="313" t="s">
        <v>451</v>
      </c>
      <c r="AK239" s="314" t="s">
        <v>451</v>
      </c>
      <c r="AL239" s="311" t="s">
        <v>451</v>
      </c>
      <c r="AM239" s="312" t="s">
        <v>451</v>
      </c>
      <c r="AN239" s="312" t="s">
        <v>451</v>
      </c>
      <c r="AO239" s="312" t="s">
        <v>451</v>
      </c>
      <c r="AP239" s="313" t="s">
        <v>451</v>
      </c>
      <c r="AQ239" s="313" t="s">
        <v>451</v>
      </c>
      <c r="AR239" s="314" t="s">
        <v>451</v>
      </c>
      <c r="AS239" s="311" t="s">
        <v>451</v>
      </c>
      <c r="AT239" s="312" t="s">
        <v>451</v>
      </c>
      <c r="AU239" s="312" t="s">
        <v>451</v>
      </c>
      <c r="AV239" s="312" t="s">
        <v>451</v>
      </c>
      <c r="AW239" s="313" t="s">
        <v>451</v>
      </c>
      <c r="AX239" s="313" t="s">
        <v>451</v>
      </c>
      <c r="AY239" s="314" t="s">
        <v>451</v>
      </c>
    </row>
    <row r="240" spans="1:51">
      <c r="A240" s="672" t="s">
        <v>1000</v>
      </c>
      <c r="B240" s="667" t="s">
        <v>488</v>
      </c>
      <c r="C240" s="311">
        <v>6</v>
      </c>
      <c r="D240" s="312" t="s">
        <v>451</v>
      </c>
      <c r="E240" s="312" t="s">
        <v>451</v>
      </c>
      <c r="F240" s="312">
        <v>24</v>
      </c>
      <c r="G240" s="313">
        <v>25</v>
      </c>
      <c r="H240" s="313">
        <v>0</v>
      </c>
      <c r="I240" s="314">
        <v>0</v>
      </c>
      <c r="J240" s="311">
        <v>1</v>
      </c>
      <c r="K240" s="312">
        <v>2</v>
      </c>
      <c r="L240" s="312" t="s">
        <v>451</v>
      </c>
      <c r="M240" s="312">
        <v>30</v>
      </c>
      <c r="N240" s="313">
        <v>3.3333333333333335</v>
      </c>
      <c r="O240" s="313">
        <v>6.666666666666667</v>
      </c>
      <c r="P240" s="314">
        <v>0</v>
      </c>
      <c r="Q240" s="311" t="s">
        <v>451</v>
      </c>
      <c r="R240" s="312" t="s">
        <v>451</v>
      </c>
      <c r="S240" s="312" t="s">
        <v>451</v>
      </c>
      <c r="T240" s="312" t="s">
        <v>451</v>
      </c>
      <c r="U240" s="313" t="s">
        <v>451</v>
      </c>
      <c r="V240" s="313" t="s">
        <v>451</v>
      </c>
      <c r="W240" s="314" t="s">
        <v>451</v>
      </c>
      <c r="X240" s="311" t="s">
        <v>451</v>
      </c>
      <c r="Y240" s="312" t="s">
        <v>451</v>
      </c>
      <c r="Z240" s="312" t="s">
        <v>451</v>
      </c>
      <c r="AA240" s="312" t="s">
        <v>451</v>
      </c>
      <c r="AB240" s="313" t="s">
        <v>451</v>
      </c>
      <c r="AC240" s="313" t="s">
        <v>451</v>
      </c>
      <c r="AD240" s="314" t="s">
        <v>451</v>
      </c>
      <c r="AE240" s="311" t="s">
        <v>451</v>
      </c>
      <c r="AF240" s="312" t="s">
        <v>451</v>
      </c>
      <c r="AG240" s="312" t="s">
        <v>451</v>
      </c>
      <c r="AH240" s="312" t="s">
        <v>451</v>
      </c>
      <c r="AI240" s="313" t="s">
        <v>451</v>
      </c>
      <c r="AJ240" s="313" t="s">
        <v>451</v>
      </c>
      <c r="AK240" s="314" t="s">
        <v>451</v>
      </c>
      <c r="AL240" s="311" t="s">
        <v>451</v>
      </c>
      <c r="AM240" s="312" t="s">
        <v>451</v>
      </c>
      <c r="AN240" s="312" t="s">
        <v>451</v>
      </c>
      <c r="AO240" s="312" t="s">
        <v>451</v>
      </c>
      <c r="AP240" s="313" t="s">
        <v>451</v>
      </c>
      <c r="AQ240" s="313" t="s">
        <v>451</v>
      </c>
      <c r="AR240" s="314" t="s">
        <v>451</v>
      </c>
      <c r="AS240" s="311" t="s">
        <v>451</v>
      </c>
      <c r="AT240" s="312" t="s">
        <v>451</v>
      </c>
      <c r="AU240" s="312" t="s">
        <v>451</v>
      </c>
      <c r="AV240" s="312" t="s">
        <v>451</v>
      </c>
      <c r="AW240" s="313" t="s">
        <v>451</v>
      </c>
      <c r="AX240" s="313" t="s">
        <v>451</v>
      </c>
      <c r="AY240" s="314" t="s">
        <v>451</v>
      </c>
    </row>
    <row r="241" spans="1:51">
      <c r="A241" s="672" t="s">
        <v>1003</v>
      </c>
      <c r="B241" s="667" t="s">
        <v>490</v>
      </c>
      <c r="C241" s="311" t="s">
        <v>451</v>
      </c>
      <c r="D241" s="312" t="s">
        <v>451</v>
      </c>
      <c r="E241" s="312" t="s">
        <v>451</v>
      </c>
      <c r="F241" s="312" t="s">
        <v>451</v>
      </c>
      <c r="G241" s="313" t="s">
        <v>451</v>
      </c>
      <c r="H241" s="313" t="s">
        <v>451</v>
      </c>
      <c r="I241" s="314" t="s">
        <v>451</v>
      </c>
      <c r="J241" s="311">
        <v>0</v>
      </c>
      <c r="K241" s="312">
        <v>1</v>
      </c>
      <c r="L241" s="312" t="s">
        <v>451</v>
      </c>
      <c r="M241" s="312">
        <v>2</v>
      </c>
      <c r="N241" s="313">
        <v>0</v>
      </c>
      <c r="O241" s="313">
        <v>50</v>
      </c>
      <c r="P241" s="314">
        <v>0</v>
      </c>
      <c r="Q241" s="311" t="s">
        <v>451</v>
      </c>
      <c r="R241" s="312" t="s">
        <v>451</v>
      </c>
      <c r="S241" s="312" t="s">
        <v>451</v>
      </c>
      <c r="T241" s="312" t="s">
        <v>451</v>
      </c>
      <c r="U241" s="313" t="s">
        <v>451</v>
      </c>
      <c r="V241" s="313" t="s">
        <v>451</v>
      </c>
      <c r="W241" s="314" t="s">
        <v>451</v>
      </c>
      <c r="X241" s="311" t="s">
        <v>451</v>
      </c>
      <c r="Y241" s="312" t="s">
        <v>451</v>
      </c>
      <c r="Z241" s="312" t="s">
        <v>451</v>
      </c>
      <c r="AA241" s="312" t="s">
        <v>451</v>
      </c>
      <c r="AB241" s="313" t="s">
        <v>451</v>
      </c>
      <c r="AC241" s="313" t="s">
        <v>451</v>
      </c>
      <c r="AD241" s="314" t="s">
        <v>451</v>
      </c>
      <c r="AE241" s="311" t="s">
        <v>451</v>
      </c>
      <c r="AF241" s="312" t="s">
        <v>451</v>
      </c>
      <c r="AG241" s="312" t="s">
        <v>451</v>
      </c>
      <c r="AH241" s="312" t="s">
        <v>451</v>
      </c>
      <c r="AI241" s="313" t="s">
        <v>451</v>
      </c>
      <c r="AJ241" s="313" t="s">
        <v>451</v>
      </c>
      <c r="AK241" s="314" t="s">
        <v>451</v>
      </c>
      <c r="AL241" s="311" t="s">
        <v>451</v>
      </c>
      <c r="AM241" s="312" t="s">
        <v>451</v>
      </c>
      <c r="AN241" s="312" t="s">
        <v>451</v>
      </c>
      <c r="AO241" s="312" t="s">
        <v>451</v>
      </c>
      <c r="AP241" s="313" t="s">
        <v>451</v>
      </c>
      <c r="AQ241" s="313" t="s">
        <v>451</v>
      </c>
      <c r="AR241" s="314" t="s">
        <v>451</v>
      </c>
      <c r="AS241" s="311" t="s">
        <v>451</v>
      </c>
      <c r="AT241" s="312" t="s">
        <v>451</v>
      </c>
      <c r="AU241" s="312" t="s">
        <v>451</v>
      </c>
      <c r="AV241" s="312" t="s">
        <v>451</v>
      </c>
      <c r="AW241" s="313" t="s">
        <v>451</v>
      </c>
      <c r="AX241" s="313" t="s">
        <v>451</v>
      </c>
      <c r="AY241" s="314" t="s">
        <v>451</v>
      </c>
    </row>
    <row r="242" spans="1:51" ht="16" thickBot="1">
      <c r="A242" s="672" t="s">
        <v>1004</v>
      </c>
      <c r="B242" s="667" t="s">
        <v>492</v>
      </c>
      <c r="C242" s="321">
        <v>0</v>
      </c>
      <c r="D242" s="322" t="s">
        <v>451</v>
      </c>
      <c r="E242" s="322" t="s">
        <v>451</v>
      </c>
      <c r="F242" s="322">
        <v>3</v>
      </c>
      <c r="G242" s="323">
        <v>0</v>
      </c>
      <c r="H242" s="323">
        <v>0</v>
      </c>
      <c r="I242" s="324">
        <v>0</v>
      </c>
      <c r="J242" s="321" t="s">
        <v>451</v>
      </c>
      <c r="K242" s="322" t="s">
        <v>451</v>
      </c>
      <c r="L242" s="322" t="s">
        <v>451</v>
      </c>
      <c r="M242" s="322" t="s">
        <v>451</v>
      </c>
      <c r="N242" s="323" t="s">
        <v>451</v>
      </c>
      <c r="O242" s="323" t="s">
        <v>451</v>
      </c>
      <c r="P242" s="324" t="s">
        <v>451</v>
      </c>
      <c r="Q242" s="321" t="s">
        <v>451</v>
      </c>
      <c r="R242" s="322" t="s">
        <v>451</v>
      </c>
      <c r="S242" s="322" t="s">
        <v>451</v>
      </c>
      <c r="T242" s="322" t="s">
        <v>451</v>
      </c>
      <c r="U242" s="323" t="s">
        <v>451</v>
      </c>
      <c r="V242" s="323" t="s">
        <v>451</v>
      </c>
      <c r="W242" s="324" t="s">
        <v>451</v>
      </c>
      <c r="X242" s="321" t="s">
        <v>451</v>
      </c>
      <c r="Y242" s="322" t="s">
        <v>451</v>
      </c>
      <c r="Z242" s="322" t="s">
        <v>451</v>
      </c>
      <c r="AA242" s="322" t="s">
        <v>451</v>
      </c>
      <c r="AB242" s="323" t="s">
        <v>451</v>
      </c>
      <c r="AC242" s="323" t="s">
        <v>451</v>
      </c>
      <c r="AD242" s="324" t="s">
        <v>451</v>
      </c>
      <c r="AE242" s="321" t="s">
        <v>451</v>
      </c>
      <c r="AF242" s="322" t="s">
        <v>451</v>
      </c>
      <c r="AG242" s="322" t="s">
        <v>451</v>
      </c>
      <c r="AH242" s="322" t="s">
        <v>451</v>
      </c>
      <c r="AI242" s="323" t="s">
        <v>451</v>
      </c>
      <c r="AJ242" s="323" t="s">
        <v>451</v>
      </c>
      <c r="AK242" s="324" t="s">
        <v>451</v>
      </c>
      <c r="AL242" s="321" t="s">
        <v>451</v>
      </c>
      <c r="AM242" s="322" t="s">
        <v>451</v>
      </c>
      <c r="AN242" s="322" t="s">
        <v>451</v>
      </c>
      <c r="AO242" s="322" t="s">
        <v>451</v>
      </c>
      <c r="AP242" s="323" t="s">
        <v>451</v>
      </c>
      <c r="AQ242" s="323" t="s">
        <v>451</v>
      </c>
      <c r="AR242" s="324" t="s">
        <v>451</v>
      </c>
      <c r="AS242" s="321" t="s">
        <v>451</v>
      </c>
      <c r="AT242" s="322" t="s">
        <v>451</v>
      </c>
      <c r="AU242" s="322" t="s">
        <v>451</v>
      </c>
      <c r="AV242" s="322" t="s">
        <v>451</v>
      </c>
      <c r="AW242" s="323" t="s">
        <v>451</v>
      </c>
      <c r="AX242" s="323" t="s">
        <v>451</v>
      </c>
      <c r="AY242" s="324" t="s">
        <v>451</v>
      </c>
    </row>
    <row r="243" spans="1:51">
      <c r="B243" s="318" t="s">
        <v>1038</v>
      </c>
    </row>
    <row r="244" spans="1:51">
      <c r="B244" s="319"/>
    </row>
    <row r="245" spans="1:51">
      <c r="B245" s="319"/>
    </row>
    <row r="246" spans="1:51" ht="16" thickBot="1">
      <c r="B246" s="319"/>
    </row>
    <row r="247" spans="1:51" ht="16" customHeight="1" thickBot="1">
      <c r="B247" s="319"/>
      <c r="C247" s="793" t="s">
        <v>478</v>
      </c>
      <c r="D247" s="795"/>
      <c r="E247" s="793" t="s">
        <v>479</v>
      </c>
      <c r="F247" s="794"/>
      <c r="G247" s="793" t="s">
        <v>480</v>
      </c>
      <c r="H247" s="795"/>
      <c r="I247" s="796" t="s">
        <v>483</v>
      </c>
      <c r="J247" s="795"/>
      <c r="K247" s="796" t="s">
        <v>484</v>
      </c>
      <c r="L247" s="795"/>
      <c r="M247" s="796" t="s">
        <v>485</v>
      </c>
      <c r="N247" s="795"/>
    </row>
    <row r="248" spans="1:51" ht="46" thickBot="1">
      <c r="B248" s="666" t="s">
        <v>1039</v>
      </c>
      <c r="C248" s="316" t="s">
        <v>617</v>
      </c>
      <c r="D248" s="317" t="s">
        <v>618</v>
      </c>
      <c r="E248" s="315" t="s">
        <v>617</v>
      </c>
      <c r="F248" s="315" t="s">
        <v>618</v>
      </c>
      <c r="G248" s="316" t="s">
        <v>617</v>
      </c>
      <c r="H248" s="317" t="s">
        <v>618</v>
      </c>
      <c r="I248" s="315" t="s">
        <v>617</v>
      </c>
      <c r="J248" s="315" t="s">
        <v>618</v>
      </c>
      <c r="K248" s="315" t="s">
        <v>617</v>
      </c>
      <c r="L248" s="315" t="s">
        <v>618</v>
      </c>
      <c r="M248" s="315" t="s">
        <v>617</v>
      </c>
      <c r="N248" s="317" t="s">
        <v>618</v>
      </c>
    </row>
    <row r="249" spans="1:51" ht="16" thickBot="1">
      <c r="A249" s="688"/>
      <c r="B249" s="708" t="s">
        <v>1071</v>
      </c>
      <c r="C249" s="717">
        <v>7.1135750000000018</v>
      </c>
      <c r="D249" s="718">
        <v>1.7515722222222223</v>
      </c>
      <c r="E249" s="717">
        <v>7.1907391304347836</v>
      </c>
      <c r="F249" s="718">
        <v>1.7789333333333335</v>
      </c>
      <c r="G249" s="717">
        <v>7.2723238805970141</v>
      </c>
      <c r="H249" s="719">
        <v>1.8123552238805964</v>
      </c>
      <c r="I249" s="718">
        <v>7.4581945454545462</v>
      </c>
      <c r="J249" s="719">
        <v>1.9132636363636366</v>
      </c>
      <c r="K249" s="718">
        <v>7.3321749999999994</v>
      </c>
      <c r="L249" s="719">
        <v>1.9005000000000001</v>
      </c>
      <c r="M249" s="718">
        <v>6.7046999999999999</v>
      </c>
      <c r="N249" s="719">
        <v>1.6558999999999999</v>
      </c>
    </row>
    <row r="250" spans="1:51">
      <c r="A250" t="s">
        <v>996</v>
      </c>
      <c r="B250" s="713" t="s">
        <v>1072</v>
      </c>
      <c r="C250" s="359">
        <v>6.8424999999999994</v>
      </c>
      <c r="D250" s="309">
        <v>1.6782444444444444</v>
      </c>
      <c r="E250" s="359">
        <v>7.0414428571428571</v>
      </c>
      <c r="F250" s="309">
        <v>1.7457714285714283</v>
      </c>
      <c r="G250" s="359">
        <v>7.1194857142857142</v>
      </c>
      <c r="H250" s="310">
        <v>1.8028</v>
      </c>
      <c r="I250" s="309">
        <v>7.7170166666666669</v>
      </c>
      <c r="J250" s="310">
        <v>2.1638000000000002</v>
      </c>
      <c r="K250" s="309" t="s">
        <v>451</v>
      </c>
      <c r="L250" s="310" t="s">
        <v>451</v>
      </c>
      <c r="M250" s="309" t="s">
        <v>451</v>
      </c>
      <c r="N250" s="310" t="s">
        <v>451</v>
      </c>
    </row>
    <row r="251" spans="1:51">
      <c r="A251" s="665" t="s">
        <v>1007</v>
      </c>
      <c r="B251" s="421" t="s">
        <v>50</v>
      </c>
      <c r="C251" s="360">
        <v>6.7187000000000001</v>
      </c>
      <c r="D251" s="313">
        <v>1.5733999999999999</v>
      </c>
      <c r="E251" s="360">
        <v>6.8893000000000004</v>
      </c>
      <c r="F251" s="313">
        <v>1.655</v>
      </c>
      <c r="G251" s="360">
        <v>7.3940000000000001</v>
      </c>
      <c r="H251" s="314">
        <v>1.9406000000000001</v>
      </c>
      <c r="I251" s="313">
        <v>7.8879999999999999</v>
      </c>
      <c r="J251" s="314">
        <v>2.3062</v>
      </c>
      <c r="K251" s="313" t="s">
        <v>451</v>
      </c>
      <c r="L251" s="314" t="s">
        <v>451</v>
      </c>
      <c r="M251" s="313" t="s">
        <v>451</v>
      </c>
      <c r="N251" s="314" t="s">
        <v>451</v>
      </c>
    </row>
    <row r="252" spans="1:51">
      <c r="A252" s="665" t="s">
        <v>1008</v>
      </c>
      <c r="B252" s="421" t="s">
        <v>476</v>
      </c>
      <c r="C252" s="360">
        <v>6.4459</v>
      </c>
      <c r="D252" s="313">
        <v>1.4402999999999999</v>
      </c>
      <c r="E252" s="360">
        <v>6.6863999999999999</v>
      </c>
      <c r="F252" s="313">
        <v>1.5589</v>
      </c>
      <c r="G252" s="360">
        <v>6.5713999999999997</v>
      </c>
      <c r="H252" s="314">
        <v>1.5142</v>
      </c>
      <c r="I252" s="313">
        <v>7.1492000000000004</v>
      </c>
      <c r="J252" s="314">
        <v>1.855</v>
      </c>
      <c r="K252" s="313" t="s">
        <v>451</v>
      </c>
      <c r="L252" s="314" t="s">
        <v>451</v>
      </c>
      <c r="M252" s="313" t="s">
        <v>451</v>
      </c>
      <c r="N252" s="314" t="s">
        <v>451</v>
      </c>
    </row>
    <row r="253" spans="1:51">
      <c r="A253" s="665" t="s">
        <v>1009</v>
      </c>
      <c r="B253" s="421" t="s">
        <v>55</v>
      </c>
      <c r="C253" s="360">
        <v>6.5377000000000001</v>
      </c>
      <c r="D253" s="313">
        <v>1.5083</v>
      </c>
      <c r="E253" s="360">
        <v>7.9691000000000001</v>
      </c>
      <c r="F253" s="313">
        <v>2.3178999999999998</v>
      </c>
      <c r="G253" s="360">
        <v>7.2709999999999999</v>
      </c>
      <c r="H253" s="314">
        <v>1.9</v>
      </c>
      <c r="I253" s="313">
        <v>8.0006000000000004</v>
      </c>
      <c r="J253" s="314">
        <v>2.3714</v>
      </c>
      <c r="K253" s="313" t="s">
        <v>451</v>
      </c>
      <c r="L253" s="314" t="s">
        <v>451</v>
      </c>
      <c r="M253" s="313" t="s">
        <v>451</v>
      </c>
      <c r="N253" s="314" t="s">
        <v>451</v>
      </c>
    </row>
    <row r="254" spans="1:51">
      <c r="A254" s="665" t="s">
        <v>1010</v>
      </c>
      <c r="B254" s="421" t="s">
        <v>477</v>
      </c>
      <c r="C254" s="360">
        <v>5.9420000000000002</v>
      </c>
      <c r="D254" s="313">
        <v>1.1890000000000001</v>
      </c>
      <c r="E254" s="360" t="s">
        <v>451</v>
      </c>
      <c r="F254" s="313" t="s">
        <v>451</v>
      </c>
      <c r="G254" s="360">
        <v>6.8650000000000002</v>
      </c>
      <c r="H254" s="314">
        <v>1.65</v>
      </c>
      <c r="I254" s="313" t="s">
        <v>451</v>
      </c>
      <c r="J254" s="314" t="s">
        <v>451</v>
      </c>
      <c r="K254" s="313" t="s">
        <v>451</v>
      </c>
      <c r="L254" s="314" t="s">
        <v>451</v>
      </c>
      <c r="M254" s="313" t="s">
        <v>451</v>
      </c>
      <c r="N254" s="314" t="s">
        <v>451</v>
      </c>
    </row>
    <row r="255" spans="1:51">
      <c r="A255" s="665" t="s">
        <v>1011</v>
      </c>
      <c r="B255" s="421" t="s">
        <v>56</v>
      </c>
      <c r="C255" s="360">
        <v>6.9618000000000002</v>
      </c>
      <c r="D255" s="313">
        <v>1.7385999999999999</v>
      </c>
      <c r="E255" s="360">
        <v>6.9720000000000004</v>
      </c>
      <c r="F255" s="313">
        <v>1.7749999999999999</v>
      </c>
      <c r="G255" s="360">
        <v>7.4527000000000001</v>
      </c>
      <c r="H255" s="314">
        <v>2.0417000000000001</v>
      </c>
      <c r="I255" s="313">
        <v>7.87</v>
      </c>
      <c r="J255" s="314">
        <v>2.25</v>
      </c>
      <c r="K255" s="313" t="s">
        <v>451</v>
      </c>
      <c r="L255" s="314" t="s">
        <v>451</v>
      </c>
      <c r="M255" s="313" t="s">
        <v>451</v>
      </c>
      <c r="N255" s="314" t="s">
        <v>451</v>
      </c>
    </row>
    <row r="256" spans="1:51">
      <c r="A256" s="665" t="s">
        <v>1012</v>
      </c>
      <c r="B256" s="421" t="s">
        <v>57</v>
      </c>
      <c r="C256" s="360">
        <v>6.4558999999999997</v>
      </c>
      <c r="D256" s="313">
        <v>1.4421999999999999</v>
      </c>
      <c r="E256" s="360">
        <v>7.5514000000000001</v>
      </c>
      <c r="F256" s="313">
        <v>2.0030000000000001</v>
      </c>
      <c r="G256" s="360">
        <v>7.0193000000000003</v>
      </c>
      <c r="H256" s="314">
        <v>1.7567999999999999</v>
      </c>
      <c r="I256" s="313">
        <v>7.5122999999999998</v>
      </c>
      <c r="J256" s="314">
        <v>2.0169000000000001</v>
      </c>
      <c r="K256" s="313" t="s">
        <v>451</v>
      </c>
      <c r="L256" s="314" t="s">
        <v>451</v>
      </c>
      <c r="M256" s="313" t="s">
        <v>451</v>
      </c>
      <c r="N256" s="314" t="s">
        <v>451</v>
      </c>
    </row>
    <row r="257" spans="1:14">
      <c r="A257" s="665" t="s">
        <v>1013</v>
      </c>
      <c r="B257" s="421" t="s">
        <v>54</v>
      </c>
      <c r="C257" s="360">
        <v>7.2705000000000002</v>
      </c>
      <c r="D257" s="313">
        <v>1.8875</v>
      </c>
      <c r="E257" s="360" t="s">
        <v>451</v>
      </c>
      <c r="F257" s="313" t="s">
        <v>451</v>
      </c>
      <c r="G257" s="360" t="s">
        <v>451</v>
      </c>
      <c r="H257" s="314" t="s">
        <v>451</v>
      </c>
      <c r="I257" s="313" t="s">
        <v>451</v>
      </c>
      <c r="J257" s="314" t="s">
        <v>451</v>
      </c>
      <c r="K257" s="313" t="s">
        <v>451</v>
      </c>
      <c r="L257" s="314" t="s">
        <v>451</v>
      </c>
      <c r="M257" s="313" t="s">
        <v>451</v>
      </c>
      <c r="N257" s="314" t="s">
        <v>451</v>
      </c>
    </row>
    <row r="258" spans="1:14">
      <c r="A258" s="665" t="s">
        <v>1014</v>
      </c>
      <c r="B258" s="421" t="s">
        <v>53</v>
      </c>
      <c r="C258" s="360">
        <v>7.4631999999999996</v>
      </c>
      <c r="D258" s="313">
        <v>2.1124999999999998</v>
      </c>
      <c r="E258" s="360">
        <v>6.44</v>
      </c>
      <c r="F258" s="313">
        <v>1.35</v>
      </c>
      <c r="G258" s="360" t="s">
        <v>451</v>
      </c>
      <c r="H258" s="314" t="s">
        <v>451</v>
      </c>
      <c r="I258" s="313" t="s">
        <v>451</v>
      </c>
      <c r="J258" s="314" t="s">
        <v>451</v>
      </c>
      <c r="K258" s="313" t="s">
        <v>451</v>
      </c>
      <c r="L258" s="314" t="s">
        <v>451</v>
      </c>
      <c r="M258" s="313" t="s">
        <v>451</v>
      </c>
      <c r="N258" s="314" t="s">
        <v>451</v>
      </c>
    </row>
    <row r="259" spans="1:14">
      <c r="A259" s="665" t="s">
        <v>1015</v>
      </c>
      <c r="B259" s="421" t="s">
        <v>58</v>
      </c>
      <c r="C259" s="360">
        <v>7.7868000000000004</v>
      </c>
      <c r="D259" s="313">
        <v>2.2124000000000001</v>
      </c>
      <c r="E259" s="360">
        <v>6.7819000000000003</v>
      </c>
      <c r="F259" s="313">
        <v>1.5606</v>
      </c>
      <c r="G259" s="360">
        <v>7.2629999999999999</v>
      </c>
      <c r="H259" s="314">
        <v>1.8163</v>
      </c>
      <c r="I259" s="313">
        <v>7.8819999999999997</v>
      </c>
      <c r="J259" s="314">
        <v>2.1833</v>
      </c>
      <c r="K259" s="313" t="s">
        <v>451</v>
      </c>
      <c r="L259" s="314" t="s">
        <v>451</v>
      </c>
      <c r="M259" s="313" t="s">
        <v>451</v>
      </c>
      <c r="N259" s="314" t="s">
        <v>451</v>
      </c>
    </row>
    <row r="260" spans="1:14">
      <c r="A260" s="688"/>
      <c r="B260" s="688" t="s">
        <v>1073</v>
      </c>
      <c r="C260" s="720">
        <v>8.2424451612903233</v>
      </c>
      <c r="D260" s="714">
        <v>2.3533258064516134</v>
      </c>
      <c r="E260" s="720">
        <v>8.1947457627118681</v>
      </c>
      <c r="F260" s="714">
        <v>2.3089830508474578</v>
      </c>
      <c r="G260" s="720">
        <v>8.0444380952380943</v>
      </c>
      <c r="H260" s="715">
        <v>2.2184857142857144</v>
      </c>
      <c r="I260" s="714">
        <v>7.9713560975609754</v>
      </c>
      <c r="J260" s="715">
        <v>2.1823487804878052</v>
      </c>
      <c r="K260" s="714" t="s">
        <v>451</v>
      </c>
      <c r="L260" s="715" t="s">
        <v>451</v>
      </c>
      <c r="M260" s="714" t="s">
        <v>451</v>
      </c>
      <c r="N260" s="715" t="s">
        <v>451</v>
      </c>
    </row>
    <row r="261" spans="1:14">
      <c r="A261" t="s">
        <v>996</v>
      </c>
      <c r="B261" s="716" t="s">
        <v>1074</v>
      </c>
      <c r="C261" s="359">
        <v>8.5136333333333329</v>
      </c>
      <c r="D261" s="309">
        <v>2.4807333333333332</v>
      </c>
      <c r="E261" s="359">
        <v>8.2455400000000001</v>
      </c>
      <c r="F261" s="309">
        <v>2.3390999999999997</v>
      </c>
      <c r="G261" s="359">
        <v>8.2092749999999999</v>
      </c>
      <c r="H261" s="310">
        <v>2.2866749999999998</v>
      </c>
      <c r="I261" s="309">
        <v>8.2912999999999997</v>
      </c>
      <c r="J261" s="310">
        <v>2.3338999999999999</v>
      </c>
      <c r="K261" s="309" t="s">
        <v>451</v>
      </c>
      <c r="L261" s="310" t="s">
        <v>451</v>
      </c>
      <c r="M261" s="309" t="s">
        <v>451</v>
      </c>
      <c r="N261" s="310" t="s">
        <v>451</v>
      </c>
    </row>
    <row r="262" spans="1:14">
      <c r="A262" s="665" t="s">
        <v>997</v>
      </c>
      <c r="B262" s="421" t="s">
        <v>487</v>
      </c>
      <c r="C262" s="360">
        <v>8.1532999999999998</v>
      </c>
      <c r="D262" s="313">
        <v>2.35</v>
      </c>
      <c r="E262" s="360" t="s">
        <v>451</v>
      </c>
      <c r="F262" s="313" t="s">
        <v>451</v>
      </c>
      <c r="G262" s="360">
        <v>7.8849999999999998</v>
      </c>
      <c r="H262" s="314">
        <v>2.2250000000000001</v>
      </c>
      <c r="I262" s="313">
        <v>8.4499999999999993</v>
      </c>
      <c r="J262" s="314">
        <v>2.4500000000000002</v>
      </c>
      <c r="K262" s="313" t="s">
        <v>451</v>
      </c>
      <c r="L262" s="314" t="s">
        <v>451</v>
      </c>
      <c r="M262" s="313" t="s">
        <v>451</v>
      </c>
      <c r="N262" s="314" t="s">
        <v>451</v>
      </c>
    </row>
    <row r="263" spans="1:14">
      <c r="A263" s="665" t="s">
        <v>998</v>
      </c>
      <c r="B263" s="421" t="s">
        <v>489</v>
      </c>
      <c r="C263" s="360">
        <v>8.1121999999999996</v>
      </c>
      <c r="D263" s="313">
        <v>2.1833</v>
      </c>
      <c r="E263" s="360">
        <v>7.5898000000000003</v>
      </c>
      <c r="F263" s="313">
        <v>1.9561999999999999</v>
      </c>
      <c r="G263" s="360">
        <v>8.0533999999999999</v>
      </c>
      <c r="H263" s="314">
        <v>2.1480000000000001</v>
      </c>
      <c r="I263" s="313">
        <v>8.0541999999999998</v>
      </c>
      <c r="J263" s="314">
        <v>2.1875</v>
      </c>
      <c r="K263" s="313" t="s">
        <v>451</v>
      </c>
      <c r="L263" s="314" t="s">
        <v>451</v>
      </c>
      <c r="M263" s="313" t="s">
        <v>451</v>
      </c>
      <c r="N263" s="314" t="s">
        <v>451</v>
      </c>
    </row>
    <row r="264" spans="1:14">
      <c r="A264" s="665" t="s">
        <v>999</v>
      </c>
      <c r="B264" s="421" t="s">
        <v>491</v>
      </c>
      <c r="C264" s="360">
        <v>8.7986000000000004</v>
      </c>
      <c r="D264" s="313">
        <v>2.7570999999999999</v>
      </c>
      <c r="E264" s="360">
        <v>7.9349999999999996</v>
      </c>
      <c r="F264" s="313">
        <v>2.2082999999999999</v>
      </c>
      <c r="G264" s="360">
        <v>8.0837000000000003</v>
      </c>
      <c r="H264" s="314">
        <v>2.2736999999999998</v>
      </c>
      <c r="I264" s="313">
        <v>8.3696999999999999</v>
      </c>
      <c r="J264" s="314">
        <v>2.3641999999999999</v>
      </c>
      <c r="K264" s="313" t="s">
        <v>451</v>
      </c>
      <c r="L264" s="314" t="s">
        <v>451</v>
      </c>
      <c r="M264" s="313" t="s">
        <v>451</v>
      </c>
      <c r="N264" s="314" t="s">
        <v>451</v>
      </c>
    </row>
    <row r="265" spans="1:14">
      <c r="A265" s="665" t="s">
        <v>1001</v>
      </c>
      <c r="B265" s="421" t="s">
        <v>492</v>
      </c>
      <c r="C265" s="360">
        <v>8.2200000000000006</v>
      </c>
      <c r="D265" s="313">
        <v>2.1</v>
      </c>
      <c r="E265" s="360">
        <v>8.6678999999999995</v>
      </c>
      <c r="F265" s="313">
        <v>2.6642999999999999</v>
      </c>
      <c r="G265" s="360">
        <v>8.8149999999999995</v>
      </c>
      <c r="H265" s="314">
        <v>2.5</v>
      </c>
      <c r="I265" s="313" t="s">
        <v>451</v>
      </c>
      <c r="J265" s="314" t="s">
        <v>451</v>
      </c>
      <c r="K265" s="313" t="s">
        <v>451</v>
      </c>
      <c r="L265" s="314" t="s">
        <v>451</v>
      </c>
      <c r="M265" s="313" t="s">
        <v>451</v>
      </c>
      <c r="N265" s="314" t="s">
        <v>451</v>
      </c>
    </row>
    <row r="266" spans="1:14">
      <c r="A266" s="665" t="s">
        <v>1002</v>
      </c>
      <c r="B266" s="421" t="s">
        <v>493</v>
      </c>
      <c r="C266" s="360" t="s">
        <v>451</v>
      </c>
      <c r="D266" s="313" t="s">
        <v>451</v>
      </c>
      <c r="E266" s="360">
        <v>8.4710000000000001</v>
      </c>
      <c r="F266" s="313">
        <v>2.4</v>
      </c>
      <c r="G266" s="360" t="s">
        <v>451</v>
      </c>
      <c r="H266" s="314" t="s">
        <v>451</v>
      </c>
      <c r="I266" s="313" t="s">
        <v>451</v>
      </c>
      <c r="J266" s="314" t="s">
        <v>451</v>
      </c>
      <c r="K266" s="313" t="s">
        <v>451</v>
      </c>
      <c r="L266" s="314" t="s">
        <v>451</v>
      </c>
      <c r="M266" s="313" t="s">
        <v>451</v>
      </c>
      <c r="N266" s="314" t="s">
        <v>451</v>
      </c>
    </row>
    <row r="267" spans="1:14">
      <c r="A267" s="665" t="s">
        <v>1000</v>
      </c>
      <c r="B267" s="421" t="s">
        <v>488</v>
      </c>
      <c r="C267" s="360">
        <v>8.5677000000000003</v>
      </c>
      <c r="D267" s="313">
        <v>2.5272999999999999</v>
      </c>
      <c r="E267" s="360">
        <v>8.5640000000000001</v>
      </c>
      <c r="F267" s="313">
        <v>2.4666999999999999</v>
      </c>
      <c r="G267" s="360" t="s">
        <v>451</v>
      </c>
      <c r="H267" s="314" t="s">
        <v>451</v>
      </c>
      <c r="I267" s="313" t="s">
        <v>451</v>
      </c>
      <c r="J267" s="314" t="s">
        <v>451</v>
      </c>
      <c r="K267" s="313" t="s">
        <v>451</v>
      </c>
      <c r="L267" s="314" t="s">
        <v>451</v>
      </c>
      <c r="M267" s="313" t="s">
        <v>451</v>
      </c>
      <c r="N267" s="314" t="s">
        <v>451</v>
      </c>
    </row>
    <row r="268" spans="1:14" ht="16" thickBot="1">
      <c r="A268" s="665" t="s">
        <v>1004</v>
      </c>
      <c r="B268" s="421" t="s">
        <v>492</v>
      </c>
      <c r="C268" s="365">
        <v>9.23</v>
      </c>
      <c r="D268" s="323">
        <v>2.9666999999999999</v>
      </c>
      <c r="E268" s="365" t="s">
        <v>451</v>
      </c>
      <c r="F268" s="323" t="s">
        <v>451</v>
      </c>
      <c r="G268" s="365" t="s">
        <v>451</v>
      </c>
      <c r="H268" s="324" t="s">
        <v>451</v>
      </c>
      <c r="I268" s="323" t="s">
        <v>451</v>
      </c>
      <c r="J268" s="324" t="s">
        <v>451</v>
      </c>
      <c r="K268" s="323" t="s">
        <v>451</v>
      </c>
      <c r="L268" s="324" t="s">
        <v>451</v>
      </c>
      <c r="M268" s="323" t="s">
        <v>451</v>
      </c>
      <c r="N268" s="324" t="s">
        <v>451</v>
      </c>
    </row>
    <row r="269" spans="1:14">
      <c r="B269" s="318" t="s">
        <v>1040</v>
      </c>
    </row>
    <row r="270" spans="1:14">
      <c r="B270" s="319"/>
    </row>
    <row r="271" spans="1:14">
      <c r="B271" s="319"/>
    </row>
  </sheetData>
  <sheetProtection password="D4A9" sheet="1" objects="1" scenarios="1"/>
  <mergeCells count="66">
    <mergeCell ref="U19:W19"/>
    <mergeCell ref="X19:Z19"/>
    <mergeCell ref="C44:E44"/>
    <mergeCell ref="F44:H44"/>
    <mergeCell ref="I44:K44"/>
    <mergeCell ref="L44:N44"/>
    <mergeCell ref="O44:Q44"/>
    <mergeCell ref="R44:T44"/>
    <mergeCell ref="U44:W44"/>
    <mergeCell ref="X44:Z44"/>
    <mergeCell ref="C19:E19"/>
    <mergeCell ref="F19:H19"/>
    <mergeCell ref="I19:K19"/>
    <mergeCell ref="L19:N19"/>
    <mergeCell ref="O19:Q19"/>
    <mergeCell ref="R19:T19"/>
    <mergeCell ref="U71:W71"/>
    <mergeCell ref="X71:Z71"/>
    <mergeCell ref="C100:E100"/>
    <mergeCell ref="F100:H100"/>
    <mergeCell ref="I100:K100"/>
    <mergeCell ref="L100:N100"/>
    <mergeCell ref="O100:Q100"/>
    <mergeCell ref="R100:T100"/>
    <mergeCell ref="U100:W100"/>
    <mergeCell ref="X100:Z100"/>
    <mergeCell ref="C71:E71"/>
    <mergeCell ref="F71:H71"/>
    <mergeCell ref="I71:K71"/>
    <mergeCell ref="L71:N71"/>
    <mergeCell ref="O71:Q71"/>
    <mergeCell ref="R71:T71"/>
    <mergeCell ref="C122:N122"/>
    <mergeCell ref="O122:Z122"/>
    <mergeCell ref="AA122:AL122"/>
    <mergeCell ref="AM122:AX122"/>
    <mergeCell ref="AY122:BJ122"/>
    <mergeCell ref="W147:Z147"/>
    <mergeCell ref="AA147:AD147"/>
    <mergeCell ref="AE147:AH147"/>
    <mergeCell ref="C169:E169"/>
    <mergeCell ref="F169:H169"/>
    <mergeCell ref="I169:K169"/>
    <mergeCell ref="L169:N169"/>
    <mergeCell ref="O169:Q169"/>
    <mergeCell ref="R169:T169"/>
    <mergeCell ref="U169:W169"/>
    <mergeCell ref="C147:F147"/>
    <mergeCell ref="G147:J147"/>
    <mergeCell ref="K147:N147"/>
    <mergeCell ref="O147:R147"/>
    <mergeCell ref="S147:V147"/>
    <mergeCell ref="X169:Z169"/>
    <mergeCell ref="C219:I219"/>
    <mergeCell ref="J219:P219"/>
    <mergeCell ref="Q219:W219"/>
    <mergeCell ref="X219:AD219"/>
    <mergeCell ref="AL219:AR219"/>
    <mergeCell ref="AS219:AY219"/>
    <mergeCell ref="C247:D247"/>
    <mergeCell ref="E247:F247"/>
    <mergeCell ref="G247:H247"/>
    <mergeCell ref="I247:J247"/>
    <mergeCell ref="K247:L247"/>
    <mergeCell ref="M247:N247"/>
    <mergeCell ref="AE219:AK219"/>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workbookViewId="0">
      <selection activeCell="U35" sqref="U35"/>
    </sheetView>
  </sheetViews>
  <sheetFormatPr baseColWidth="10" defaultRowHeight="15" x14ac:dyDescent="0"/>
  <cols>
    <col min="1" max="1" width="13.1640625" bestFit="1" customWidth="1"/>
    <col min="2" max="2" width="67" customWidth="1"/>
    <col min="3" max="10" width="8.1640625" customWidth="1"/>
    <col min="11" max="11" width="6" customWidth="1"/>
    <col min="12" max="12" width="8.83203125" customWidth="1"/>
    <col min="13" max="13" width="6" customWidth="1"/>
    <col min="14" max="14" width="8.83203125" customWidth="1"/>
    <col min="15" max="15" width="6" customWidth="1"/>
    <col min="16" max="16" width="8.83203125" customWidth="1"/>
  </cols>
  <sheetData>
    <row r="1" spans="1:16">
      <c r="A1" s="235" t="s">
        <v>411</v>
      </c>
    </row>
    <row r="3" spans="1:16">
      <c r="A3" s="3" t="s">
        <v>345</v>
      </c>
    </row>
    <row r="4" spans="1:16">
      <c r="A4" t="s">
        <v>346</v>
      </c>
    </row>
    <row r="5" spans="1:16">
      <c r="A5" t="s">
        <v>347</v>
      </c>
    </row>
    <row r="6" spans="1:16">
      <c r="A6" t="s">
        <v>348</v>
      </c>
    </row>
    <row r="7" spans="1:16">
      <c r="A7" t="s">
        <v>349</v>
      </c>
    </row>
    <row r="8" spans="1:16">
      <c r="A8" t="s">
        <v>350</v>
      </c>
    </row>
    <row r="9" spans="1:16">
      <c r="A9" t="s">
        <v>351</v>
      </c>
    </row>
    <row r="11" spans="1:16">
      <c r="B11" s="367"/>
      <c r="C11" s="367"/>
      <c r="D11" s="367"/>
      <c r="E11" s="367"/>
      <c r="F11" s="367"/>
      <c r="G11" s="367"/>
      <c r="H11" s="367"/>
      <c r="I11" s="367"/>
      <c r="J11" s="367"/>
    </row>
    <row r="12" spans="1:16" ht="16" thickBot="1"/>
    <row r="13" spans="1:16" ht="16" thickBot="1">
      <c r="B13" s="328" t="s">
        <v>1042</v>
      </c>
      <c r="C13" s="793" t="s">
        <v>480</v>
      </c>
      <c r="D13" s="795"/>
      <c r="E13" s="796" t="s">
        <v>484</v>
      </c>
      <c r="F13" s="795"/>
      <c r="G13" s="796" t="s">
        <v>485</v>
      </c>
      <c r="H13" s="795"/>
      <c r="I13" s="796" t="s">
        <v>486</v>
      </c>
      <c r="J13" s="795"/>
      <c r="K13" s="796" t="s">
        <v>505</v>
      </c>
      <c r="L13" s="795"/>
      <c r="M13" s="796" t="s">
        <v>587</v>
      </c>
      <c r="N13" s="795"/>
      <c r="O13" s="793" t="s">
        <v>588</v>
      </c>
      <c r="P13" s="795"/>
    </row>
    <row r="14" spans="1:16" ht="24">
      <c r="B14" s="366" t="s">
        <v>591</v>
      </c>
      <c r="C14" s="361" t="s">
        <v>589</v>
      </c>
      <c r="D14" s="353" t="s">
        <v>590</v>
      </c>
      <c r="E14" s="610" t="s">
        <v>589</v>
      </c>
      <c r="F14" s="610" t="s">
        <v>590</v>
      </c>
      <c r="G14" s="610" t="s">
        <v>589</v>
      </c>
      <c r="H14" s="610" t="s">
        <v>590</v>
      </c>
      <c r="I14" s="610" t="s">
        <v>589</v>
      </c>
      <c r="J14" s="610" t="s">
        <v>590</v>
      </c>
      <c r="K14" s="610" t="s">
        <v>589</v>
      </c>
      <c r="L14" s="610" t="s">
        <v>590</v>
      </c>
      <c r="M14" s="610" t="s">
        <v>589</v>
      </c>
      <c r="N14" s="610" t="s">
        <v>590</v>
      </c>
      <c r="O14" s="610" t="s">
        <v>589</v>
      </c>
      <c r="P14" s="353" t="s">
        <v>590</v>
      </c>
    </row>
    <row r="15" spans="1:16">
      <c r="A15" t="s">
        <v>1043</v>
      </c>
      <c r="B15" s="306" t="s">
        <v>475</v>
      </c>
      <c r="C15" s="359">
        <v>7.67</v>
      </c>
      <c r="D15" s="310">
        <v>1.095</v>
      </c>
      <c r="E15" s="309">
        <v>7.0187499999999989</v>
      </c>
      <c r="F15" s="310">
        <v>1.0425</v>
      </c>
      <c r="G15" s="309" t="s">
        <v>451</v>
      </c>
      <c r="H15" s="310" t="s">
        <v>451</v>
      </c>
      <c r="I15" s="309" t="s">
        <v>451</v>
      </c>
      <c r="J15" s="310" t="s">
        <v>451</v>
      </c>
      <c r="K15" s="309" t="s">
        <v>451</v>
      </c>
      <c r="L15" s="310" t="s">
        <v>451</v>
      </c>
      <c r="M15" s="309" t="s">
        <v>451</v>
      </c>
      <c r="N15" s="310" t="s">
        <v>451</v>
      </c>
      <c r="O15" s="359" t="s">
        <v>451</v>
      </c>
      <c r="P15" s="310" t="s">
        <v>451</v>
      </c>
    </row>
    <row r="16" spans="1:16">
      <c r="A16" s="665" t="s">
        <v>1007</v>
      </c>
      <c r="B16" s="421" t="s">
        <v>50</v>
      </c>
      <c r="C16" s="360">
        <v>7.21</v>
      </c>
      <c r="D16" s="314">
        <v>1.1000000000000001</v>
      </c>
      <c r="E16" s="313">
        <v>7.31</v>
      </c>
      <c r="F16" s="314">
        <v>1.1499999999999999</v>
      </c>
      <c r="G16" s="313" t="s">
        <v>451</v>
      </c>
      <c r="H16" s="314" t="s">
        <v>451</v>
      </c>
      <c r="I16" s="313" t="s">
        <v>451</v>
      </c>
      <c r="J16" s="314" t="s">
        <v>451</v>
      </c>
      <c r="K16" s="313" t="s">
        <v>451</v>
      </c>
      <c r="L16" s="314" t="s">
        <v>451</v>
      </c>
      <c r="M16" s="313" t="s">
        <v>451</v>
      </c>
      <c r="N16" s="314" t="s">
        <v>451</v>
      </c>
      <c r="O16" s="360" t="s">
        <v>451</v>
      </c>
      <c r="P16" s="314" t="s">
        <v>451</v>
      </c>
    </row>
    <row r="17" spans="1:16">
      <c r="A17" s="665" t="s">
        <v>1008</v>
      </c>
      <c r="B17" s="421" t="s">
        <v>476</v>
      </c>
      <c r="C17" s="360">
        <v>7.51</v>
      </c>
      <c r="D17" s="314">
        <v>1.02</v>
      </c>
      <c r="E17" s="313">
        <v>7.05</v>
      </c>
      <c r="F17" s="314">
        <v>1.03</v>
      </c>
      <c r="G17" s="313" t="s">
        <v>451</v>
      </c>
      <c r="H17" s="314" t="s">
        <v>451</v>
      </c>
      <c r="I17" s="313" t="s">
        <v>451</v>
      </c>
      <c r="J17" s="314" t="s">
        <v>451</v>
      </c>
      <c r="K17" s="313" t="s">
        <v>451</v>
      </c>
      <c r="L17" s="314" t="s">
        <v>451</v>
      </c>
      <c r="M17" s="313" t="s">
        <v>451</v>
      </c>
      <c r="N17" s="314" t="s">
        <v>451</v>
      </c>
      <c r="O17" s="360" t="s">
        <v>451</v>
      </c>
      <c r="P17" s="314" t="s">
        <v>451</v>
      </c>
    </row>
    <row r="18" spans="1:16">
      <c r="A18" s="665" t="s">
        <v>1009</v>
      </c>
      <c r="B18" s="421" t="s">
        <v>55</v>
      </c>
      <c r="C18" s="360">
        <v>7.47</v>
      </c>
      <c r="D18" s="314">
        <v>1.0900000000000001</v>
      </c>
      <c r="E18" s="313">
        <v>7.02</v>
      </c>
      <c r="F18" s="314">
        <v>1.37</v>
      </c>
      <c r="G18" s="313" t="s">
        <v>451</v>
      </c>
      <c r="H18" s="314" t="s">
        <v>451</v>
      </c>
      <c r="I18" s="313" t="s">
        <v>451</v>
      </c>
      <c r="J18" s="314" t="s">
        <v>451</v>
      </c>
      <c r="K18" s="313" t="s">
        <v>451</v>
      </c>
      <c r="L18" s="314" t="s">
        <v>451</v>
      </c>
      <c r="M18" s="313" t="s">
        <v>451</v>
      </c>
      <c r="N18" s="314" t="s">
        <v>451</v>
      </c>
      <c r="O18" s="360" t="s">
        <v>451</v>
      </c>
      <c r="P18" s="314" t="s">
        <v>451</v>
      </c>
    </row>
    <row r="19" spans="1:16">
      <c r="A19" s="665" t="s">
        <v>1010</v>
      </c>
      <c r="B19" s="421" t="s">
        <v>477</v>
      </c>
      <c r="C19" s="360" t="s">
        <v>451</v>
      </c>
      <c r="D19" s="314" t="s">
        <v>451</v>
      </c>
      <c r="E19" s="313">
        <v>7.35</v>
      </c>
      <c r="F19" s="314">
        <v>0.98</v>
      </c>
      <c r="G19" s="313" t="s">
        <v>451</v>
      </c>
      <c r="H19" s="314" t="s">
        <v>451</v>
      </c>
      <c r="I19" s="313" t="s">
        <v>451</v>
      </c>
      <c r="J19" s="314" t="s">
        <v>451</v>
      </c>
      <c r="K19" s="313" t="s">
        <v>451</v>
      </c>
      <c r="L19" s="314" t="s">
        <v>451</v>
      </c>
      <c r="M19" s="313" t="s">
        <v>451</v>
      </c>
      <c r="N19" s="314" t="s">
        <v>451</v>
      </c>
      <c r="O19" s="360" t="s">
        <v>451</v>
      </c>
      <c r="P19" s="314" t="s">
        <v>451</v>
      </c>
    </row>
    <row r="20" spans="1:16">
      <c r="A20" s="665" t="s">
        <v>1011</v>
      </c>
      <c r="B20" s="421" t="s">
        <v>56</v>
      </c>
      <c r="C20" s="360">
        <v>7.47</v>
      </c>
      <c r="D20" s="314">
        <v>1.17</v>
      </c>
      <c r="E20" s="313">
        <v>6.8</v>
      </c>
      <c r="F20" s="314">
        <v>1.03</v>
      </c>
      <c r="G20" s="313" t="s">
        <v>451</v>
      </c>
      <c r="H20" s="314" t="s">
        <v>451</v>
      </c>
      <c r="I20" s="313" t="s">
        <v>451</v>
      </c>
      <c r="J20" s="314" t="s">
        <v>451</v>
      </c>
      <c r="K20" s="313" t="s">
        <v>451</v>
      </c>
      <c r="L20" s="314" t="s">
        <v>451</v>
      </c>
      <c r="M20" s="313" t="s">
        <v>451</v>
      </c>
      <c r="N20" s="314" t="s">
        <v>451</v>
      </c>
      <c r="O20" s="360" t="s">
        <v>451</v>
      </c>
      <c r="P20" s="314" t="s">
        <v>451</v>
      </c>
    </row>
    <row r="21" spans="1:16">
      <c r="A21" s="665" t="s">
        <v>1012</v>
      </c>
      <c r="B21" s="421" t="s">
        <v>57</v>
      </c>
      <c r="C21" s="360">
        <v>7.62</v>
      </c>
      <c r="D21" s="314">
        <v>1.24</v>
      </c>
      <c r="E21" s="313">
        <v>7.11</v>
      </c>
      <c r="F21" s="314">
        <v>1.1399999999999999</v>
      </c>
      <c r="G21" s="313" t="s">
        <v>451</v>
      </c>
      <c r="H21" s="314" t="s">
        <v>451</v>
      </c>
      <c r="I21" s="313" t="s">
        <v>451</v>
      </c>
      <c r="J21" s="314" t="s">
        <v>451</v>
      </c>
      <c r="K21" s="313" t="s">
        <v>451</v>
      </c>
      <c r="L21" s="314" t="s">
        <v>451</v>
      </c>
      <c r="M21" s="313" t="s">
        <v>451</v>
      </c>
      <c r="N21" s="314" t="s">
        <v>451</v>
      </c>
      <c r="O21" s="360" t="s">
        <v>451</v>
      </c>
      <c r="P21" s="314" t="s">
        <v>451</v>
      </c>
    </row>
    <row r="22" spans="1:16">
      <c r="A22" s="665" t="s">
        <v>1013</v>
      </c>
      <c r="B22" s="421" t="s">
        <v>54</v>
      </c>
      <c r="C22" s="360">
        <v>8.31</v>
      </c>
      <c r="D22" s="314">
        <v>1.1200000000000001</v>
      </c>
      <c r="E22" s="313">
        <v>6.58</v>
      </c>
      <c r="F22" s="314">
        <v>1</v>
      </c>
      <c r="G22" s="313" t="s">
        <v>451</v>
      </c>
      <c r="H22" s="314" t="s">
        <v>451</v>
      </c>
      <c r="I22" s="313" t="s">
        <v>451</v>
      </c>
      <c r="J22" s="314" t="s">
        <v>451</v>
      </c>
      <c r="K22" s="313" t="s">
        <v>451</v>
      </c>
      <c r="L22" s="314" t="s">
        <v>451</v>
      </c>
      <c r="M22" s="313" t="s">
        <v>451</v>
      </c>
      <c r="N22" s="314" t="s">
        <v>451</v>
      </c>
      <c r="O22" s="360" t="s">
        <v>451</v>
      </c>
      <c r="P22" s="314" t="s">
        <v>451</v>
      </c>
    </row>
    <row r="23" spans="1:16">
      <c r="A23" s="665" t="s">
        <v>1014</v>
      </c>
      <c r="B23" s="421" t="s">
        <v>53</v>
      </c>
      <c r="C23" s="360">
        <v>8.0500000000000007</v>
      </c>
      <c r="D23" s="314">
        <v>1.1399999999999999</v>
      </c>
      <c r="E23" s="313">
        <v>6.93</v>
      </c>
      <c r="F23" s="314">
        <v>0.64</v>
      </c>
      <c r="G23" s="313" t="s">
        <v>451</v>
      </c>
      <c r="H23" s="314" t="s">
        <v>451</v>
      </c>
      <c r="I23" s="313" t="s">
        <v>451</v>
      </c>
      <c r="J23" s="314" t="s">
        <v>451</v>
      </c>
      <c r="K23" s="313" t="s">
        <v>451</v>
      </c>
      <c r="L23" s="314" t="s">
        <v>451</v>
      </c>
      <c r="M23" s="313" t="s">
        <v>451</v>
      </c>
      <c r="N23" s="314" t="s">
        <v>451</v>
      </c>
      <c r="O23" s="360" t="s">
        <v>451</v>
      </c>
      <c r="P23" s="314" t="s">
        <v>451</v>
      </c>
    </row>
    <row r="24" spans="1:16">
      <c r="A24" s="665" t="s">
        <v>1015</v>
      </c>
      <c r="B24" s="421" t="s">
        <v>58</v>
      </c>
      <c r="C24" s="360">
        <v>7.72</v>
      </c>
      <c r="D24" s="314">
        <v>0.88</v>
      </c>
      <c r="E24" s="313" t="s">
        <v>451</v>
      </c>
      <c r="F24" s="314" t="s">
        <v>451</v>
      </c>
      <c r="G24" s="313" t="s">
        <v>451</v>
      </c>
      <c r="H24" s="314" t="s">
        <v>451</v>
      </c>
      <c r="I24" s="313" t="s">
        <v>451</v>
      </c>
      <c r="J24" s="314" t="s">
        <v>451</v>
      </c>
      <c r="K24" s="313" t="s">
        <v>451</v>
      </c>
      <c r="L24" s="314" t="s">
        <v>451</v>
      </c>
      <c r="M24" s="313" t="s">
        <v>451</v>
      </c>
      <c r="N24" s="314" t="s">
        <v>451</v>
      </c>
      <c r="O24" s="360" t="s">
        <v>451</v>
      </c>
      <c r="P24" s="314" t="s">
        <v>451</v>
      </c>
    </row>
    <row r="25" spans="1:16">
      <c r="A25" t="s">
        <v>1043</v>
      </c>
      <c r="B25" s="306" t="s">
        <v>475</v>
      </c>
      <c r="C25" s="359">
        <v>8.89</v>
      </c>
      <c r="D25" s="310">
        <v>0.67499999999999993</v>
      </c>
      <c r="E25" s="309">
        <v>7.5066666666666668</v>
      </c>
      <c r="F25" s="310">
        <v>1.18</v>
      </c>
      <c r="G25" s="309" t="s">
        <v>451</v>
      </c>
      <c r="H25" s="310" t="s">
        <v>451</v>
      </c>
      <c r="I25" s="309" t="s">
        <v>451</v>
      </c>
      <c r="J25" s="310" t="s">
        <v>451</v>
      </c>
      <c r="K25" s="309" t="s">
        <v>451</v>
      </c>
      <c r="L25" s="310" t="s">
        <v>451</v>
      </c>
      <c r="M25" s="309" t="s">
        <v>451</v>
      </c>
      <c r="N25" s="310" t="s">
        <v>451</v>
      </c>
      <c r="O25" s="359" t="s">
        <v>451</v>
      </c>
      <c r="P25" s="310" t="s">
        <v>451</v>
      </c>
    </row>
    <row r="26" spans="1:16">
      <c r="A26" s="665" t="s">
        <v>997</v>
      </c>
      <c r="B26" s="421" t="s">
        <v>487</v>
      </c>
      <c r="C26" s="360">
        <v>9.77</v>
      </c>
      <c r="D26" s="314">
        <v>0.38</v>
      </c>
      <c r="E26" s="313">
        <v>6.74</v>
      </c>
      <c r="F26" s="314">
        <v>1.23</v>
      </c>
      <c r="G26" s="313" t="s">
        <v>451</v>
      </c>
      <c r="H26" s="314" t="s">
        <v>451</v>
      </c>
      <c r="I26" s="313" t="s">
        <v>451</v>
      </c>
      <c r="J26" s="314" t="s">
        <v>451</v>
      </c>
      <c r="K26" s="313" t="s">
        <v>451</v>
      </c>
      <c r="L26" s="314" t="s">
        <v>451</v>
      </c>
      <c r="M26" s="313" t="s">
        <v>451</v>
      </c>
      <c r="N26" s="314" t="s">
        <v>451</v>
      </c>
      <c r="O26" s="360" t="s">
        <v>451</v>
      </c>
      <c r="P26" s="314" t="s">
        <v>451</v>
      </c>
    </row>
    <row r="27" spans="1:16">
      <c r="A27" s="665" t="s">
        <v>998</v>
      </c>
      <c r="B27" s="421" t="s">
        <v>489</v>
      </c>
      <c r="C27" s="360">
        <v>7.25</v>
      </c>
      <c r="D27" s="314">
        <v>1.63</v>
      </c>
      <c r="E27" s="313">
        <v>7.59</v>
      </c>
      <c r="F27" s="314">
        <v>1.53</v>
      </c>
      <c r="G27" s="313" t="s">
        <v>451</v>
      </c>
      <c r="H27" s="314" t="s">
        <v>451</v>
      </c>
      <c r="I27" s="313" t="s">
        <v>451</v>
      </c>
      <c r="J27" s="314" t="s">
        <v>451</v>
      </c>
      <c r="K27" s="313" t="s">
        <v>451</v>
      </c>
      <c r="L27" s="314" t="s">
        <v>451</v>
      </c>
      <c r="M27" s="313" t="s">
        <v>451</v>
      </c>
      <c r="N27" s="314" t="s">
        <v>451</v>
      </c>
      <c r="O27" s="360" t="s">
        <v>451</v>
      </c>
      <c r="P27" s="314" t="s">
        <v>451</v>
      </c>
    </row>
    <row r="28" spans="1:16">
      <c r="A28" s="665" t="s">
        <v>999</v>
      </c>
      <c r="B28" s="421" t="s">
        <v>491</v>
      </c>
      <c r="C28" s="360">
        <v>8.82</v>
      </c>
      <c r="D28" s="314">
        <v>0.69</v>
      </c>
      <c r="E28" s="313">
        <v>8.19</v>
      </c>
      <c r="F28" s="314">
        <v>0.78</v>
      </c>
      <c r="G28" s="313" t="s">
        <v>451</v>
      </c>
      <c r="H28" s="314" t="s">
        <v>451</v>
      </c>
      <c r="I28" s="313" t="s">
        <v>451</v>
      </c>
      <c r="J28" s="314" t="s">
        <v>451</v>
      </c>
      <c r="K28" s="313" t="s">
        <v>451</v>
      </c>
      <c r="L28" s="314" t="s">
        <v>451</v>
      </c>
      <c r="M28" s="313" t="s">
        <v>451</v>
      </c>
      <c r="N28" s="314" t="s">
        <v>451</v>
      </c>
      <c r="O28" s="360" t="s">
        <v>451</v>
      </c>
      <c r="P28" s="314" t="s">
        <v>451</v>
      </c>
    </row>
    <row r="29" spans="1:16" ht="16" thickBot="1">
      <c r="A29" s="665" t="s">
        <v>1001</v>
      </c>
      <c r="B29" s="421" t="s">
        <v>492</v>
      </c>
      <c r="C29" s="365">
        <v>9.7200000000000006</v>
      </c>
      <c r="D29" s="324">
        <v>0</v>
      </c>
      <c r="E29" s="323" t="s">
        <v>451</v>
      </c>
      <c r="F29" s="324" t="s">
        <v>451</v>
      </c>
      <c r="G29" s="323" t="s">
        <v>451</v>
      </c>
      <c r="H29" s="324" t="s">
        <v>451</v>
      </c>
      <c r="I29" s="323" t="s">
        <v>451</v>
      </c>
      <c r="J29" s="324" t="s">
        <v>451</v>
      </c>
      <c r="K29" s="323" t="s">
        <v>451</v>
      </c>
      <c r="L29" s="324" t="s">
        <v>451</v>
      </c>
      <c r="M29" s="323" t="s">
        <v>451</v>
      </c>
      <c r="N29" s="324" t="s">
        <v>451</v>
      </c>
      <c r="O29" s="365" t="s">
        <v>451</v>
      </c>
      <c r="P29" s="324" t="s">
        <v>451</v>
      </c>
    </row>
    <row r="30" spans="1:16" ht="16" thickBot="1">
      <c r="A30" s="425" t="s">
        <v>1044</v>
      </c>
      <c r="B30" s="673"/>
      <c r="C30" s="674">
        <v>7.5594495412844029</v>
      </c>
      <c r="D30" s="429">
        <v>1.1483486238532108</v>
      </c>
      <c r="E30" s="428">
        <v>7.3554421768707465</v>
      </c>
      <c r="F30" s="429">
        <v>1.0831972789115643</v>
      </c>
      <c r="G30" s="428">
        <v>7.2269072164948414</v>
      </c>
      <c r="H30" s="429">
        <v>1.1042268041237113</v>
      </c>
      <c r="I30" s="428">
        <v>6.592972686481775</v>
      </c>
      <c r="J30" s="429">
        <v>2.1848162631868764</v>
      </c>
      <c r="K30" s="428">
        <v>6.8858536585365835</v>
      </c>
      <c r="L30" s="429">
        <v>2.0229268292682923</v>
      </c>
      <c r="M30" s="428">
        <v>6.5916914923319405</v>
      </c>
      <c r="N30" s="429">
        <v>2.0560975126973422</v>
      </c>
      <c r="O30" s="674">
        <v>6.2037215859748791</v>
      </c>
      <c r="P30" s="429">
        <v>2.0763468188154133</v>
      </c>
    </row>
    <row r="31" spans="1:16">
      <c r="B31" s="374" t="s">
        <v>1045</v>
      </c>
      <c r="C31" s="372"/>
      <c r="D31" s="372"/>
      <c r="E31" s="372"/>
      <c r="F31" s="372"/>
      <c r="G31" s="372"/>
      <c r="H31" s="372"/>
      <c r="I31" s="372"/>
      <c r="J31" s="372"/>
      <c r="K31" s="372"/>
      <c r="L31" s="372"/>
      <c r="M31" s="372"/>
      <c r="N31" s="372"/>
      <c r="O31" s="372"/>
      <c r="P31" s="372"/>
    </row>
    <row r="32" spans="1:16">
      <c r="B32" s="373"/>
      <c r="C32" s="372"/>
      <c r="D32" s="372"/>
      <c r="E32" s="372"/>
      <c r="F32" s="372"/>
      <c r="G32" s="372"/>
      <c r="H32" s="372"/>
      <c r="I32" s="372"/>
      <c r="J32" s="372"/>
      <c r="K32" s="372"/>
      <c r="L32" s="372"/>
      <c r="M32" s="372"/>
      <c r="N32" s="372"/>
      <c r="O32" s="372"/>
      <c r="P32" s="372"/>
    </row>
    <row r="33" spans="1:16">
      <c r="B33" s="373"/>
    </row>
    <row r="34" spans="1:16" ht="16" thickBot="1"/>
    <row r="35" spans="1:16" ht="16" thickBot="1">
      <c r="B35" s="328" t="s">
        <v>1046</v>
      </c>
      <c r="C35" s="793" t="s">
        <v>480</v>
      </c>
      <c r="D35" s="795"/>
      <c r="E35" s="796" t="s">
        <v>484</v>
      </c>
      <c r="F35" s="795"/>
      <c r="G35" s="796" t="s">
        <v>485</v>
      </c>
      <c r="H35" s="795"/>
      <c r="I35" s="796" t="s">
        <v>486</v>
      </c>
      <c r="J35" s="795"/>
      <c r="K35" s="796" t="s">
        <v>505</v>
      </c>
      <c r="L35" s="795"/>
      <c r="M35" s="796" t="s">
        <v>587</v>
      </c>
      <c r="N35" s="795"/>
      <c r="O35" s="793" t="s">
        <v>588</v>
      </c>
      <c r="P35" s="795"/>
    </row>
    <row r="36" spans="1:16" ht="24">
      <c r="B36" s="366" t="s">
        <v>591</v>
      </c>
      <c r="C36" s="316" t="s">
        <v>589</v>
      </c>
      <c r="D36" s="317" t="s">
        <v>590</v>
      </c>
      <c r="E36" s="315" t="s">
        <v>589</v>
      </c>
      <c r="F36" s="315" t="s">
        <v>590</v>
      </c>
      <c r="G36" s="315" t="s">
        <v>589</v>
      </c>
      <c r="H36" s="315" t="s">
        <v>590</v>
      </c>
      <c r="I36" s="315" t="s">
        <v>589</v>
      </c>
      <c r="J36" s="315" t="s">
        <v>590</v>
      </c>
      <c r="K36" s="315" t="s">
        <v>589</v>
      </c>
      <c r="L36" s="315" t="s">
        <v>590</v>
      </c>
      <c r="M36" s="315" t="s">
        <v>589</v>
      </c>
      <c r="N36" s="315" t="s">
        <v>590</v>
      </c>
      <c r="O36" s="315" t="s">
        <v>589</v>
      </c>
      <c r="P36" s="317" t="s">
        <v>590</v>
      </c>
    </row>
    <row r="37" spans="1:16">
      <c r="A37" t="s">
        <v>1043</v>
      </c>
      <c r="B37" s="306" t="s">
        <v>475</v>
      </c>
      <c r="C37" s="359">
        <v>94.856250000000003</v>
      </c>
      <c r="D37" s="310">
        <v>5.1775000000000002</v>
      </c>
      <c r="E37" s="309">
        <v>92.772500000000008</v>
      </c>
      <c r="F37" s="310">
        <v>5.2712499999999993</v>
      </c>
      <c r="G37" s="309" t="s">
        <v>451</v>
      </c>
      <c r="H37" s="310" t="s">
        <v>451</v>
      </c>
      <c r="I37" s="309" t="s">
        <v>451</v>
      </c>
      <c r="J37" s="310" t="s">
        <v>451</v>
      </c>
      <c r="K37" s="309" t="s">
        <v>451</v>
      </c>
      <c r="L37" s="310" t="s">
        <v>451</v>
      </c>
      <c r="M37" s="309" t="s">
        <v>451</v>
      </c>
      <c r="N37" s="310" t="s">
        <v>451</v>
      </c>
      <c r="O37" s="359" t="s">
        <v>451</v>
      </c>
      <c r="P37" s="310" t="s">
        <v>451</v>
      </c>
    </row>
    <row r="38" spans="1:16">
      <c r="A38" s="665" t="s">
        <v>1007</v>
      </c>
      <c r="B38" s="421" t="s">
        <v>50</v>
      </c>
      <c r="C38" s="360">
        <v>92.65</v>
      </c>
      <c r="D38" s="314">
        <v>5.82</v>
      </c>
      <c r="E38" s="313">
        <v>94.23</v>
      </c>
      <c r="F38" s="314">
        <v>4.9000000000000004</v>
      </c>
      <c r="G38" s="313" t="s">
        <v>451</v>
      </c>
      <c r="H38" s="314" t="s">
        <v>451</v>
      </c>
      <c r="I38" s="313" t="s">
        <v>451</v>
      </c>
      <c r="J38" s="314" t="s">
        <v>451</v>
      </c>
      <c r="K38" s="313" t="s">
        <v>451</v>
      </c>
      <c r="L38" s="314" t="s">
        <v>451</v>
      </c>
      <c r="M38" s="313" t="s">
        <v>451</v>
      </c>
      <c r="N38" s="314" t="s">
        <v>451</v>
      </c>
      <c r="O38" s="360" t="s">
        <v>451</v>
      </c>
      <c r="P38" s="314" t="s">
        <v>451</v>
      </c>
    </row>
    <row r="39" spans="1:16">
      <c r="A39" s="665" t="s">
        <v>1008</v>
      </c>
      <c r="B39" s="421" t="s">
        <v>476</v>
      </c>
      <c r="C39" s="360">
        <v>94.97</v>
      </c>
      <c r="D39" s="314">
        <v>4.38</v>
      </c>
      <c r="E39" s="313">
        <v>91.39</v>
      </c>
      <c r="F39" s="314">
        <v>7.16</v>
      </c>
      <c r="G39" s="313" t="s">
        <v>451</v>
      </c>
      <c r="H39" s="314" t="s">
        <v>451</v>
      </c>
      <c r="I39" s="313" t="s">
        <v>451</v>
      </c>
      <c r="J39" s="314" t="s">
        <v>451</v>
      </c>
      <c r="K39" s="313" t="s">
        <v>451</v>
      </c>
      <c r="L39" s="314" t="s">
        <v>451</v>
      </c>
      <c r="M39" s="313" t="s">
        <v>451</v>
      </c>
      <c r="N39" s="314" t="s">
        <v>451</v>
      </c>
      <c r="O39" s="360" t="s">
        <v>451</v>
      </c>
      <c r="P39" s="314" t="s">
        <v>451</v>
      </c>
    </row>
    <row r="40" spans="1:16">
      <c r="A40" s="665" t="s">
        <v>1009</v>
      </c>
      <c r="B40" s="421" t="s">
        <v>55</v>
      </c>
      <c r="C40" s="360">
        <v>95.29</v>
      </c>
      <c r="D40" s="314">
        <v>3.55</v>
      </c>
      <c r="E40" s="313">
        <v>91.52</v>
      </c>
      <c r="F40" s="314">
        <v>6.64</v>
      </c>
      <c r="G40" s="313" t="s">
        <v>451</v>
      </c>
      <c r="H40" s="314" t="s">
        <v>451</v>
      </c>
      <c r="I40" s="313" t="s">
        <v>451</v>
      </c>
      <c r="J40" s="314" t="s">
        <v>451</v>
      </c>
      <c r="K40" s="313" t="s">
        <v>451</v>
      </c>
      <c r="L40" s="314" t="s">
        <v>451</v>
      </c>
      <c r="M40" s="313" t="s">
        <v>451</v>
      </c>
      <c r="N40" s="314" t="s">
        <v>451</v>
      </c>
      <c r="O40" s="360" t="s">
        <v>451</v>
      </c>
      <c r="P40" s="314" t="s">
        <v>451</v>
      </c>
    </row>
    <row r="41" spans="1:16">
      <c r="A41" s="665" t="s">
        <v>1010</v>
      </c>
      <c r="B41" s="421" t="s">
        <v>477</v>
      </c>
      <c r="C41" s="360" t="s">
        <v>451</v>
      </c>
      <c r="D41" s="314" t="s">
        <v>451</v>
      </c>
      <c r="E41" s="313">
        <v>93.28</v>
      </c>
      <c r="F41" s="314">
        <v>4.99</v>
      </c>
      <c r="G41" s="313" t="s">
        <v>451</v>
      </c>
      <c r="H41" s="314" t="s">
        <v>451</v>
      </c>
      <c r="I41" s="313" t="s">
        <v>451</v>
      </c>
      <c r="J41" s="314" t="s">
        <v>451</v>
      </c>
      <c r="K41" s="313" t="s">
        <v>451</v>
      </c>
      <c r="L41" s="314" t="s">
        <v>451</v>
      </c>
      <c r="M41" s="313" t="s">
        <v>451</v>
      </c>
      <c r="N41" s="314" t="s">
        <v>451</v>
      </c>
      <c r="O41" s="360" t="s">
        <v>451</v>
      </c>
      <c r="P41" s="314" t="s">
        <v>451</v>
      </c>
    </row>
    <row r="42" spans="1:16">
      <c r="A42" s="665" t="s">
        <v>1011</v>
      </c>
      <c r="B42" s="421" t="s">
        <v>56</v>
      </c>
      <c r="C42" s="360">
        <v>93.63</v>
      </c>
      <c r="D42" s="314">
        <v>6.42</v>
      </c>
      <c r="E42" s="313">
        <v>89.35</v>
      </c>
      <c r="F42" s="314">
        <v>6.77</v>
      </c>
      <c r="G42" s="313" t="s">
        <v>451</v>
      </c>
      <c r="H42" s="314" t="s">
        <v>451</v>
      </c>
      <c r="I42" s="313" t="s">
        <v>451</v>
      </c>
      <c r="J42" s="314" t="s">
        <v>451</v>
      </c>
      <c r="K42" s="313" t="s">
        <v>451</v>
      </c>
      <c r="L42" s="314" t="s">
        <v>451</v>
      </c>
      <c r="M42" s="313" t="s">
        <v>451</v>
      </c>
      <c r="N42" s="314" t="s">
        <v>451</v>
      </c>
      <c r="O42" s="360" t="s">
        <v>451</v>
      </c>
      <c r="P42" s="314" t="s">
        <v>451</v>
      </c>
    </row>
    <row r="43" spans="1:16">
      <c r="A43" s="665" t="s">
        <v>1012</v>
      </c>
      <c r="B43" s="421" t="s">
        <v>57</v>
      </c>
      <c r="C43" s="360">
        <v>96.47</v>
      </c>
      <c r="D43" s="314">
        <v>3.24</v>
      </c>
      <c r="E43" s="313">
        <v>94.85</v>
      </c>
      <c r="F43" s="314">
        <v>6.17</v>
      </c>
      <c r="G43" s="313" t="s">
        <v>451</v>
      </c>
      <c r="H43" s="314" t="s">
        <v>451</v>
      </c>
      <c r="I43" s="313" t="s">
        <v>451</v>
      </c>
      <c r="J43" s="314" t="s">
        <v>451</v>
      </c>
      <c r="K43" s="313" t="s">
        <v>451</v>
      </c>
      <c r="L43" s="314" t="s">
        <v>451</v>
      </c>
      <c r="M43" s="313" t="s">
        <v>451</v>
      </c>
      <c r="N43" s="314" t="s">
        <v>451</v>
      </c>
      <c r="O43" s="360" t="s">
        <v>451</v>
      </c>
      <c r="P43" s="314" t="s">
        <v>451</v>
      </c>
    </row>
    <row r="44" spans="1:16">
      <c r="A44" s="665" t="s">
        <v>1013</v>
      </c>
      <c r="B44" s="421" t="s">
        <v>54</v>
      </c>
      <c r="C44" s="360">
        <v>96.47</v>
      </c>
      <c r="D44" s="314">
        <v>4.01</v>
      </c>
      <c r="E44" s="313">
        <v>90.49</v>
      </c>
      <c r="F44" s="314">
        <v>4.57</v>
      </c>
      <c r="G44" s="313" t="s">
        <v>451</v>
      </c>
      <c r="H44" s="314" t="s">
        <v>451</v>
      </c>
      <c r="I44" s="313" t="s">
        <v>451</v>
      </c>
      <c r="J44" s="314" t="s">
        <v>451</v>
      </c>
      <c r="K44" s="313" t="s">
        <v>451</v>
      </c>
      <c r="L44" s="314" t="s">
        <v>451</v>
      </c>
      <c r="M44" s="313" t="s">
        <v>451</v>
      </c>
      <c r="N44" s="314" t="s">
        <v>451</v>
      </c>
      <c r="O44" s="360" t="s">
        <v>451</v>
      </c>
      <c r="P44" s="314" t="s">
        <v>451</v>
      </c>
    </row>
    <row r="45" spans="1:16">
      <c r="A45" s="665" t="s">
        <v>1014</v>
      </c>
      <c r="B45" s="421" t="s">
        <v>53</v>
      </c>
      <c r="C45" s="360">
        <v>95.6</v>
      </c>
      <c r="D45" s="314">
        <v>7.18</v>
      </c>
      <c r="E45" s="313">
        <v>97.07</v>
      </c>
      <c r="F45" s="314">
        <v>0.97</v>
      </c>
      <c r="G45" s="313" t="s">
        <v>451</v>
      </c>
      <c r="H45" s="314" t="s">
        <v>451</v>
      </c>
      <c r="I45" s="313" t="s">
        <v>451</v>
      </c>
      <c r="J45" s="314" t="s">
        <v>451</v>
      </c>
      <c r="K45" s="313" t="s">
        <v>451</v>
      </c>
      <c r="L45" s="314" t="s">
        <v>451</v>
      </c>
      <c r="M45" s="313" t="s">
        <v>451</v>
      </c>
      <c r="N45" s="314" t="s">
        <v>451</v>
      </c>
      <c r="O45" s="360" t="s">
        <v>451</v>
      </c>
      <c r="P45" s="314" t="s">
        <v>451</v>
      </c>
    </row>
    <row r="46" spans="1:16">
      <c r="A46" s="665" t="s">
        <v>1015</v>
      </c>
      <c r="B46" s="421" t="s">
        <v>58</v>
      </c>
      <c r="C46" s="360">
        <v>93.77</v>
      </c>
      <c r="D46" s="314">
        <v>6.82</v>
      </c>
      <c r="E46" s="313" t="s">
        <v>451</v>
      </c>
      <c r="F46" s="314" t="s">
        <v>451</v>
      </c>
      <c r="G46" s="313" t="s">
        <v>451</v>
      </c>
      <c r="H46" s="314" t="s">
        <v>451</v>
      </c>
      <c r="I46" s="313" t="s">
        <v>451</v>
      </c>
      <c r="J46" s="314" t="s">
        <v>451</v>
      </c>
      <c r="K46" s="313" t="s">
        <v>451</v>
      </c>
      <c r="L46" s="314" t="s">
        <v>451</v>
      </c>
      <c r="M46" s="313" t="s">
        <v>451</v>
      </c>
      <c r="N46" s="314" t="s">
        <v>451</v>
      </c>
      <c r="O46" s="360" t="s">
        <v>451</v>
      </c>
      <c r="P46" s="314" t="s">
        <v>451</v>
      </c>
    </row>
    <row r="47" spans="1:16">
      <c r="A47" t="s">
        <v>1043</v>
      </c>
      <c r="B47" s="306" t="s">
        <v>475</v>
      </c>
      <c r="C47" s="359">
        <v>97.372500000000002</v>
      </c>
      <c r="D47" s="310">
        <v>4.4550000000000001</v>
      </c>
      <c r="E47" s="309">
        <v>93.719999999999985</v>
      </c>
      <c r="F47" s="310">
        <v>5.5066666666666668</v>
      </c>
      <c r="G47" s="309" t="s">
        <v>451</v>
      </c>
      <c r="H47" s="310" t="s">
        <v>451</v>
      </c>
      <c r="I47" s="309" t="s">
        <v>451</v>
      </c>
      <c r="J47" s="310" t="s">
        <v>451</v>
      </c>
      <c r="K47" s="309" t="s">
        <v>451</v>
      </c>
      <c r="L47" s="310" t="s">
        <v>451</v>
      </c>
      <c r="M47" s="309" t="s">
        <v>451</v>
      </c>
      <c r="N47" s="310" t="s">
        <v>451</v>
      </c>
      <c r="O47" s="359" t="s">
        <v>451</v>
      </c>
      <c r="P47" s="310" t="s">
        <v>451</v>
      </c>
    </row>
    <row r="48" spans="1:16">
      <c r="A48" s="665" t="s">
        <v>997</v>
      </c>
      <c r="B48" s="421" t="s">
        <v>487</v>
      </c>
      <c r="C48" s="360">
        <v>99.36</v>
      </c>
      <c r="D48" s="314">
        <v>1.5</v>
      </c>
      <c r="E48" s="313">
        <v>89.58</v>
      </c>
      <c r="F48" s="314">
        <v>7.99</v>
      </c>
      <c r="G48" s="313" t="s">
        <v>451</v>
      </c>
      <c r="H48" s="314" t="s">
        <v>451</v>
      </c>
      <c r="I48" s="313" t="s">
        <v>451</v>
      </c>
      <c r="J48" s="314" t="s">
        <v>451</v>
      </c>
      <c r="K48" s="313" t="s">
        <v>451</v>
      </c>
      <c r="L48" s="314" t="s">
        <v>451</v>
      </c>
      <c r="M48" s="313" t="s">
        <v>451</v>
      </c>
      <c r="N48" s="314" t="s">
        <v>451</v>
      </c>
      <c r="O48" s="360" t="s">
        <v>451</v>
      </c>
      <c r="P48" s="314" t="s">
        <v>451</v>
      </c>
    </row>
    <row r="49" spans="1:16">
      <c r="A49" s="665" t="s">
        <v>998</v>
      </c>
      <c r="B49" s="421" t="s">
        <v>489</v>
      </c>
      <c r="C49" s="360">
        <v>94.69</v>
      </c>
      <c r="D49" s="314">
        <v>10.3</v>
      </c>
      <c r="E49" s="313">
        <v>94.39</v>
      </c>
      <c r="F49" s="314">
        <v>4.8099999999999996</v>
      </c>
      <c r="G49" s="313" t="s">
        <v>451</v>
      </c>
      <c r="H49" s="314" t="s">
        <v>451</v>
      </c>
      <c r="I49" s="313" t="s">
        <v>451</v>
      </c>
      <c r="J49" s="314" t="s">
        <v>451</v>
      </c>
      <c r="K49" s="313" t="s">
        <v>451</v>
      </c>
      <c r="L49" s="314" t="s">
        <v>451</v>
      </c>
      <c r="M49" s="313" t="s">
        <v>451</v>
      </c>
      <c r="N49" s="314" t="s">
        <v>451</v>
      </c>
      <c r="O49" s="360" t="s">
        <v>451</v>
      </c>
      <c r="P49" s="314" t="s">
        <v>451</v>
      </c>
    </row>
    <row r="50" spans="1:16">
      <c r="A50" s="665" t="s">
        <v>999</v>
      </c>
      <c r="B50" s="421" t="s">
        <v>491</v>
      </c>
      <c r="C50" s="360">
        <v>95.44</v>
      </c>
      <c r="D50" s="314">
        <v>6.02</v>
      </c>
      <c r="E50" s="313">
        <v>97.19</v>
      </c>
      <c r="F50" s="314">
        <v>3.72</v>
      </c>
      <c r="G50" s="313" t="s">
        <v>451</v>
      </c>
      <c r="H50" s="314" t="s">
        <v>451</v>
      </c>
      <c r="I50" s="313" t="s">
        <v>451</v>
      </c>
      <c r="J50" s="314" t="s">
        <v>451</v>
      </c>
      <c r="K50" s="313" t="s">
        <v>451</v>
      </c>
      <c r="L50" s="314" t="s">
        <v>451</v>
      </c>
      <c r="M50" s="313" t="s">
        <v>451</v>
      </c>
      <c r="N50" s="314" t="s">
        <v>451</v>
      </c>
      <c r="O50" s="360" t="s">
        <v>451</v>
      </c>
      <c r="P50" s="314" t="s">
        <v>451</v>
      </c>
    </row>
    <row r="51" spans="1:16" ht="16" thickBot="1">
      <c r="A51" s="665" t="s">
        <v>1001</v>
      </c>
      <c r="B51" s="421" t="s">
        <v>492</v>
      </c>
      <c r="C51" s="365">
        <v>100</v>
      </c>
      <c r="D51" s="324">
        <v>0</v>
      </c>
      <c r="E51" s="323" t="s">
        <v>451</v>
      </c>
      <c r="F51" s="324" t="s">
        <v>451</v>
      </c>
      <c r="G51" s="323" t="s">
        <v>451</v>
      </c>
      <c r="H51" s="324" t="s">
        <v>451</v>
      </c>
      <c r="I51" s="323" t="s">
        <v>451</v>
      </c>
      <c r="J51" s="324" t="s">
        <v>451</v>
      </c>
      <c r="K51" s="323" t="s">
        <v>451</v>
      </c>
      <c r="L51" s="324" t="s">
        <v>451</v>
      </c>
      <c r="M51" s="323" t="s">
        <v>451</v>
      </c>
      <c r="N51" s="324" t="s">
        <v>451</v>
      </c>
      <c r="O51" s="365" t="s">
        <v>451</v>
      </c>
      <c r="P51" s="324" t="s">
        <v>451</v>
      </c>
    </row>
    <row r="52" spans="1:16" ht="16" thickBot="1">
      <c r="A52" s="425" t="s">
        <v>1044</v>
      </c>
      <c r="B52" s="675"/>
      <c r="C52" s="676">
        <v>92.63</v>
      </c>
      <c r="D52" s="677">
        <v>6.96</v>
      </c>
      <c r="E52" s="678">
        <v>92.11</v>
      </c>
      <c r="F52" s="677">
        <v>7.08</v>
      </c>
      <c r="G52" s="678">
        <v>90.63</v>
      </c>
      <c r="H52" s="677">
        <v>8</v>
      </c>
      <c r="I52" s="678">
        <v>7.95</v>
      </c>
      <c r="J52" s="677">
        <v>2.1800000000000002</v>
      </c>
      <c r="K52" s="678">
        <v>7.94</v>
      </c>
      <c r="L52" s="677">
        <v>2.33</v>
      </c>
      <c r="M52" s="678">
        <v>7.52</v>
      </c>
      <c r="N52" s="677">
        <v>2.0099999999999998</v>
      </c>
      <c r="O52" s="676">
        <v>7.4</v>
      </c>
      <c r="P52" s="677">
        <v>2.0099999999999998</v>
      </c>
    </row>
    <row r="53" spans="1:16">
      <c r="B53" s="374" t="s">
        <v>1045</v>
      </c>
    </row>
    <row r="56" spans="1:16" ht="16" thickBot="1">
      <c r="B56" s="328" t="s">
        <v>1047</v>
      </c>
    </row>
    <row r="57" spans="1:16" ht="16" thickBot="1">
      <c r="A57" t="s">
        <v>1048</v>
      </c>
      <c r="B57" s="369"/>
      <c r="C57" s="608" t="s">
        <v>483</v>
      </c>
      <c r="D57" s="608" t="s">
        <v>484</v>
      </c>
      <c r="E57" s="349" t="s">
        <v>485</v>
      </c>
      <c r="F57" s="327" t="s">
        <v>486</v>
      </c>
      <c r="G57" s="349" t="s">
        <v>505</v>
      </c>
    </row>
    <row r="58" spans="1:16">
      <c r="A58" s="679" t="s">
        <v>1049</v>
      </c>
      <c r="B58" s="421" t="s">
        <v>50</v>
      </c>
      <c r="C58" s="680">
        <v>8.25</v>
      </c>
      <c r="D58" s="681" t="s">
        <v>451</v>
      </c>
      <c r="E58" s="682" t="s">
        <v>451</v>
      </c>
      <c r="F58" s="683" t="s">
        <v>451</v>
      </c>
      <c r="G58" s="682" t="s">
        <v>451</v>
      </c>
    </row>
    <row r="59" spans="1:16">
      <c r="A59" s="679" t="s">
        <v>1050</v>
      </c>
      <c r="B59" s="421" t="s">
        <v>476</v>
      </c>
      <c r="C59" s="684">
        <v>7</v>
      </c>
      <c r="D59" s="685" t="s">
        <v>451</v>
      </c>
      <c r="E59" s="686" t="s">
        <v>451</v>
      </c>
      <c r="F59" s="687" t="s">
        <v>451</v>
      </c>
      <c r="G59" s="686" t="s">
        <v>451</v>
      </c>
    </row>
    <row r="60" spans="1:16">
      <c r="A60" s="679" t="s">
        <v>1051</v>
      </c>
      <c r="B60" s="421" t="s">
        <v>55</v>
      </c>
      <c r="C60" s="684">
        <v>7.2</v>
      </c>
      <c r="D60" s="685" t="s">
        <v>451</v>
      </c>
      <c r="E60" s="686" t="s">
        <v>451</v>
      </c>
      <c r="F60" s="687" t="s">
        <v>451</v>
      </c>
      <c r="G60" s="686" t="s">
        <v>451</v>
      </c>
    </row>
    <row r="61" spans="1:16">
      <c r="A61" s="679" t="s">
        <v>1052</v>
      </c>
      <c r="B61" s="421" t="s">
        <v>56</v>
      </c>
      <c r="C61" s="684">
        <v>8</v>
      </c>
      <c r="D61" s="685" t="s">
        <v>451</v>
      </c>
      <c r="E61" s="686" t="s">
        <v>451</v>
      </c>
      <c r="F61" s="687" t="s">
        <v>451</v>
      </c>
      <c r="G61" s="686" t="s">
        <v>451</v>
      </c>
    </row>
    <row r="62" spans="1:16">
      <c r="A62" s="679" t="s">
        <v>1053</v>
      </c>
      <c r="B62" s="421" t="s">
        <v>57</v>
      </c>
      <c r="C62" s="684">
        <v>8.4</v>
      </c>
      <c r="D62" s="685" t="s">
        <v>451</v>
      </c>
      <c r="E62" s="686" t="s">
        <v>451</v>
      </c>
      <c r="F62" s="687" t="s">
        <v>451</v>
      </c>
      <c r="G62" s="686" t="s">
        <v>451</v>
      </c>
    </row>
    <row r="63" spans="1:16">
      <c r="A63" s="679" t="s">
        <v>1054</v>
      </c>
      <c r="B63" s="421" t="s">
        <v>58</v>
      </c>
      <c r="C63" s="684">
        <v>7.5</v>
      </c>
      <c r="D63" s="685" t="s">
        <v>451</v>
      </c>
      <c r="E63" s="686" t="s">
        <v>451</v>
      </c>
      <c r="F63" s="687" t="s">
        <v>451</v>
      </c>
      <c r="G63" s="686" t="s">
        <v>451</v>
      </c>
    </row>
    <row r="64" spans="1:16">
      <c r="A64" s="688"/>
      <c r="B64" s="689" t="s">
        <v>1055</v>
      </c>
      <c r="C64" s="690">
        <v>7.4339592902076665</v>
      </c>
      <c r="D64" s="691">
        <v>7.2611111111111102</v>
      </c>
      <c r="E64" s="692">
        <v>7.54</v>
      </c>
      <c r="F64" s="693" t="s">
        <v>451</v>
      </c>
      <c r="G64" s="692" t="s">
        <v>451</v>
      </c>
    </row>
    <row r="65" spans="1:7">
      <c r="A65" s="679" t="s">
        <v>1056</v>
      </c>
      <c r="B65" s="421" t="s">
        <v>592</v>
      </c>
      <c r="C65" s="684" t="s">
        <v>451</v>
      </c>
      <c r="D65" s="685" t="s">
        <v>451</v>
      </c>
      <c r="E65" s="686">
        <v>8</v>
      </c>
      <c r="F65" s="687">
        <v>7.18</v>
      </c>
      <c r="G65" s="686" t="s">
        <v>451</v>
      </c>
    </row>
    <row r="66" spans="1:7">
      <c r="A66" s="679" t="s">
        <v>1057</v>
      </c>
      <c r="B66" s="421" t="s">
        <v>487</v>
      </c>
      <c r="C66" s="684" t="s">
        <v>451</v>
      </c>
      <c r="D66" s="685">
        <v>8</v>
      </c>
      <c r="E66" s="686">
        <v>6.5</v>
      </c>
      <c r="F66" s="687" t="s">
        <v>451</v>
      </c>
      <c r="G66" s="686" t="s">
        <v>451</v>
      </c>
    </row>
    <row r="67" spans="1:7">
      <c r="A67" s="679" t="s">
        <v>1058</v>
      </c>
      <c r="B67" s="421" t="s">
        <v>489</v>
      </c>
      <c r="C67" s="684">
        <v>6.8624999999999998</v>
      </c>
      <c r="D67" s="685">
        <v>6.5546875</v>
      </c>
      <c r="E67" s="686">
        <v>6.67</v>
      </c>
      <c r="F67" s="687" t="s">
        <v>451</v>
      </c>
      <c r="G67" s="686" t="s">
        <v>451</v>
      </c>
    </row>
    <row r="68" spans="1:7">
      <c r="A68" s="679" t="s">
        <v>1059</v>
      </c>
      <c r="B68" s="421" t="s">
        <v>491</v>
      </c>
      <c r="C68" s="694">
        <v>7</v>
      </c>
      <c r="D68" s="695">
        <v>6.8571428571428603</v>
      </c>
      <c r="E68" s="696">
        <v>7.36</v>
      </c>
      <c r="F68" s="697" t="s">
        <v>451</v>
      </c>
      <c r="G68" s="696" t="s">
        <v>451</v>
      </c>
    </row>
    <row r="69" spans="1:7" ht="16" thickBot="1">
      <c r="A69" s="698"/>
      <c r="B69" s="699" t="s">
        <v>1060</v>
      </c>
      <c r="C69" s="700">
        <v>7.029914642138908</v>
      </c>
      <c r="D69" s="701">
        <v>6.8304786378491151</v>
      </c>
      <c r="E69" s="702">
        <v>7.0313043478260857</v>
      </c>
      <c r="F69" s="703">
        <v>7.3027272727272727</v>
      </c>
      <c r="G69" s="702">
        <v>7.0532692307692297</v>
      </c>
    </row>
    <row r="70" spans="1:7" ht="16" thickBot="1">
      <c r="A70" s="425" t="s">
        <v>1044</v>
      </c>
      <c r="B70" s="675"/>
      <c r="C70" s="704">
        <v>7.17</v>
      </c>
      <c r="D70" s="705">
        <v>7.02</v>
      </c>
      <c r="E70" s="706">
        <v>7.29</v>
      </c>
      <c r="F70" s="677">
        <v>7.21</v>
      </c>
      <c r="G70" s="706">
        <v>7.16</v>
      </c>
    </row>
    <row r="71" spans="1:7">
      <c r="B71" s="374" t="s">
        <v>1061</v>
      </c>
    </row>
    <row r="73" spans="1:7" ht="16" thickBot="1"/>
    <row r="74" spans="1:7" ht="16" thickBot="1">
      <c r="B74" s="328" t="s">
        <v>1062</v>
      </c>
      <c r="C74" s="349" t="s">
        <v>478</v>
      </c>
      <c r="D74" s="327" t="s">
        <v>479</v>
      </c>
      <c r="E74" s="327" t="s">
        <v>480</v>
      </c>
      <c r="F74" s="327" t="s">
        <v>483</v>
      </c>
    </row>
    <row r="75" spans="1:7">
      <c r="A75" t="s">
        <v>1043</v>
      </c>
      <c r="B75" s="306" t="s">
        <v>1063</v>
      </c>
      <c r="C75" s="371">
        <v>6.5957142857142861</v>
      </c>
      <c r="D75" s="310">
        <v>7.1000000000000005</v>
      </c>
      <c r="E75" s="310">
        <v>6.1466666666666674</v>
      </c>
      <c r="F75" s="310">
        <v>6.9159999999999995</v>
      </c>
    </row>
    <row r="76" spans="1:7">
      <c r="A76" s="665" t="s">
        <v>1007</v>
      </c>
      <c r="B76" s="421" t="s">
        <v>50</v>
      </c>
      <c r="C76" s="368">
        <v>6.82</v>
      </c>
      <c r="D76" s="314">
        <v>6.81</v>
      </c>
      <c r="E76" s="314">
        <v>6.15</v>
      </c>
      <c r="F76" s="314">
        <v>6.25</v>
      </c>
    </row>
    <row r="77" spans="1:7">
      <c r="A77" s="665" t="s">
        <v>1008</v>
      </c>
      <c r="B77" s="421" t="s">
        <v>476</v>
      </c>
      <c r="C77" s="368">
        <v>6.88</v>
      </c>
      <c r="D77" s="314">
        <v>6.79</v>
      </c>
      <c r="E77" s="314">
        <v>6.25</v>
      </c>
      <c r="F77" s="314">
        <v>5.83</v>
      </c>
    </row>
    <row r="78" spans="1:7">
      <c r="A78" s="665" t="s">
        <v>1009</v>
      </c>
      <c r="B78" s="421" t="s">
        <v>55</v>
      </c>
      <c r="C78" s="368">
        <v>7.5</v>
      </c>
      <c r="D78" s="314">
        <v>7</v>
      </c>
      <c r="E78" s="314">
        <v>6.67</v>
      </c>
      <c r="F78" s="314">
        <v>8.75</v>
      </c>
    </row>
    <row r="79" spans="1:7">
      <c r="A79" s="665" t="s">
        <v>1010</v>
      </c>
      <c r="B79" s="421" t="s">
        <v>477</v>
      </c>
      <c r="C79" s="368" t="s">
        <v>451</v>
      </c>
      <c r="D79" s="314">
        <v>7.5</v>
      </c>
      <c r="E79" s="314">
        <v>7.5</v>
      </c>
      <c r="F79" s="314">
        <v>7.5</v>
      </c>
    </row>
    <row r="80" spans="1:7">
      <c r="A80" s="665" t="s">
        <v>1011</v>
      </c>
      <c r="B80" s="421" t="s">
        <v>56</v>
      </c>
      <c r="C80" s="368">
        <v>4</v>
      </c>
      <c r="D80" s="314">
        <v>7</v>
      </c>
      <c r="E80" s="314">
        <v>2.5</v>
      </c>
      <c r="F80" s="314" t="s">
        <v>451</v>
      </c>
    </row>
    <row r="81" spans="1:6">
      <c r="A81" s="665" t="s">
        <v>1012</v>
      </c>
      <c r="B81" s="421" t="s">
        <v>57</v>
      </c>
      <c r="C81" s="368">
        <v>7.22</v>
      </c>
      <c r="D81" s="314">
        <v>7.5</v>
      </c>
      <c r="E81" s="314">
        <v>7.81</v>
      </c>
      <c r="F81" s="314">
        <v>6.25</v>
      </c>
    </row>
    <row r="82" spans="1:6">
      <c r="A82" s="665" t="s">
        <v>1013</v>
      </c>
      <c r="B82" s="421" t="s">
        <v>54</v>
      </c>
      <c r="C82" s="368" t="s">
        <v>451</v>
      </c>
      <c r="D82" s="314" t="s">
        <v>451</v>
      </c>
      <c r="E82" s="314" t="s">
        <v>451</v>
      </c>
      <c r="F82" s="314" t="s">
        <v>451</v>
      </c>
    </row>
    <row r="83" spans="1:6">
      <c r="A83" s="665" t="s">
        <v>1014</v>
      </c>
      <c r="B83" s="421" t="s">
        <v>53</v>
      </c>
      <c r="C83" s="368">
        <v>6.25</v>
      </c>
      <c r="D83" s="314" t="s">
        <v>451</v>
      </c>
      <c r="E83" s="314" t="s">
        <v>451</v>
      </c>
      <c r="F83" s="314" t="s">
        <v>451</v>
      </c>
    </row>
    <row r="84" spans="1:6">
      <c r="A84" s="665" t="s">
        <v>1015</v>
      </c>
      <c r="B84" s="421" t="s">
        <v>58</v>
      </c>
      <c r="C84" s="368">
        <v>7.5</v>
      </c>
      <c r="D84" s="314" t="s">
        <v>451</v>
      </c>
      <c r="E84" s="314" t="s">
        <v>451</v>
      </c>
      <c r="F84" s="314" t="s">
        <v>451</v>
      </c>
    </row>
    <row r="85" spans="1:6">
      <c r="A85" s="665" t="s">
        <v>1016</v>
      </c>
      <c r="B85" s="421" t="s">
        <v>52</v>
      </c>
      <c r="C85" s="368" t="s">
        <v>451</v>
      </c>
      <c r="D85" s="314" t="s">
        <v>451</v>
      </c>
      <c r="E85" s="314" t="s">
        <v>451</v>
      </c>
      <c r="F85" s="314" t="s">
        <v>451</v>
      </c>
    </row>
    <row r="86" spans="1:6">
      <c r="A86" t="s">
        <v>1043</v>
      </c>
      <c r="B86" s="306" t="s">
        <v>1064</v>
      </c>
      <c r="C86" s="371">
        <v>6.4716666666666667</v>
      </c>
      <c r="D86" s="310">
        <v>6.2</v>
      </c>
      <c r="E86" s="310">
        <v>4.496666666666667</v>
      </c>
      <c r="F86" s="310">
        <v>5</v>
      </c>
    </row>
    <row r="87" spans="1:6">
      <c r="A87" s="665" t="s">
        <v>997</v>
      </c>
      <c r="B87" s="421" t="s">
        <v>487</v>
      </c>
      <c r="C87" s="368">
        <v>6.25</v>
      </c>
      <c r="D87" s="314" t="s">
        <v>451</v>
      </c>
      <c r="E87" s="314">
        <v>2.5</v>
      </c>
      <c r="F87" s="314" t="s">
        <v>451</v>
      </c>
    </row>
    <row r="88" spans="1:6">
      <c r="A88" s="665" t="s">
        <v>998</v>
      </c>
      <c r="B88" s="421" t="s">
        <v>489</v>
      </c>
      <c r="C88" s="368">
        <v>5.35</v>
      </c>
      <c r="D88" s="314">
        <v>4.21</v>
      </c>
      <c r="E88" s="314">
        <v>4.26</v>
      </c>
      <c r="F88" s="314">
        <v>5</v>
      </c>
    </row>
    <row r="89" spans="1:6">
      <c r="A89" s="665" t="s">
        <v>999</v>
      </c>
      <c r="B89" s="421" t="s">
        <v>491</v>
      </c>
      <c r="C89" s="368">
        <v>6.25</v>
      </c>
      <c r="D89" s="314">
        <v>7.86</v>
      </c>
      <c r="E89" s="314">
        <v>6.73</v>
      </c>
      <c r="F89" s="314" t="s">
        <v>451</v>
      </c>
    </row>
    <row r="90" spans="1:6">
      <c r="A90" s="665" t="s">
        <v>1000</v>
      </c>
      <c r="B90" s="421" t="s">
        <v>488</v>
      </c>
      <c r="C90" s="368">
        <v>5.98</v>
      </c>
      <c r="D90" s="314">
        <v>5.23</v>
      </c>
      <c r="E90" s="314" t="s">
        <v>451</v>
      </c>
      <c r="F90" s="314" t="s">
        <v>451</v>
      </c>
    </row>
    <row r="91" spans="1:6">
      <c r="A91" s="665" t="s">
        <v>1004</v>
      </c>
      <c r="B91" s="421" t="s">
        <v>492</v>
      </c>
      <c r="C91" s="368">
        <v>5</v>
      </c>
      <c r="D91" s="314">
        <v>7.5</v>
      </c>
      <c r="E91" s="314" t="s">
        <v>451</v>
      </c>
      <c r="F91" s="314" t="s">
        <v>451</v>
      </c>
    </row>
    <row r="92" spans="1:6" ht="16" thickBot="1">
      <c r="A92" s="665" t="s">
        <v>1065</v>
      </c>
      <c r="B92" s="421" t="s">
        <v>493</v>
      </c>
      <c r="C92" s="370">
        <v>10</v>
      </c>
      <c r="D92" s="324" t="s">
        <v>451</v>
      </c>
      <c r="E92" s="324" t="s">
        <v>451</v>
      </c>
      <c r="F92" s="324" t="s">
        <v>451</v>
      </c>
    </row>
    <row r="93" spans="1:6" ht="16" thickBot="1">
      <c r="A93" s="425" t="s">
        <v>1044</v>
      </c>
      <c r="B93" s="673"/>
      <c r="C93" s="707">
        <v>6.5914999999999999</v>
      </c>
      <c r="D93" s="429">
        <v>6.4782978723404243</v>
      </c>
      <c r="E93" s="429">
        <v>6.3941758241758251</v>
      </c>
      <c r="F93" s="429">
        <v>6.2985185185185184</v>
      </c>
    </row>
    <row r="94" spans="1:6">
      <c r="B94" s="374" t="s">
        <v>1066</v>
      </c>
    </row>
    <row r="95" spans="1:6" ht="16" thickBot="1"/>
    <row r="96" spans="1:6" ht="16" thickBot="1">
      <c r="B96" s="328" t="s">
        <v>1067</v>
      </c>
      <c r="C96" s="349" t="s">
        <v>478</v>
      </c>
      <c r="D96" s="609" t="s">
        <v>479</v>
      </c>
      <c r="E96" s="349" t="s">
        <v>480</v>
      </c>
      <c r="F96" s="327" t="s">
        <v>483</v>
      </c>
    </row>
    <row r="97" spans="1:6">
      <c r="A97" t="s">
        <v>1043</v>
      </c>
      <c r="B97" s="306" t="s">
        <v>1063</v>
      </c>
      <c r="C97" s="371">
        <v>5.8250000000000002</v>
      </c>
      <c r="D97" s="309">
        <v>5.5460000000000003</v>
      </c>
      <c r="E97" s="371">
        <v>5.4677777777777781</v>
      </c>
      <c r="F97" s="310">
        <v>5.7087500000000002</v>
      </c>
    </row>
    <row r="98" spans="1:6">
      <c r="A98" s="665" t="s">
        <v>1007</v>
      </c>
      <c r="B98" s="421" t="s">
        <v>50</v>
      </c>
      <c r="C98" s="368">
        <v>6.42</v>
      </c>
      <c r="D98" s="313">
        <v>5.48</v>
      </c>
      <c r="E98" s="368">
        <v>6.43</v>
      </c>
      <c r="F98" s="314">
        <v>5.67</v>
      </c>
    </row>
    <row r="99" spans="1:6">
      <c r="A99" s="665" t="s">
        <v>1008</v>
      </c>
      <c r="B99" s="421" t="s">
        <v>476</v>
      </c>
      <c r="C99" s="368">
        <v>5</v>
      </c>
      <c r="D99" s="313">
        <v>5.94</v>
      </c>
      <c r="E99" s="368">
        <v>4.04</v>
      </c>
      <c r="F99" s="314">
        <v>5</v>
      </c>
    </row>
    <row r="100" spans="1:6">
      <c r="A100" s="665" t="s">
        <v>1009</v>
      </c>
      <c r="B100" s="421" t="s">
        <v>55</v>
      </c>
      <c r="C100" s="368">
        <v>5.48</v>
      </c>
      <c r="D100" s="313">
        <v>5.77</v>
      </c>
      <c r="E100" s="368">
        <v>5.45</v>
      </c>
      <c r="F100" s="314">
        <v>5</v>
      </c>
    </row>
    <row r="101" spans="1:6">
      <c r="A101" s="665" t="s">
        <v>1010</v>
      </c>
      <c r="B101" s="421" t="s">
        <v>477</v>
      </c>
      <c r="C101" s="368">
        <v>6.68</v>
      </c>
      <c r="D101" s="313">
        <v>2.5</v>
      </c>
      <c r="E101" s="368">
        <v>5.5</v>
      </c>
      <c r="F101" s="314">
        <v>6.67</v>
      </c>
    </row>
    <row r="102" spans="1:6">
      <c r="A102" s="665" t="s">
        <v>1011</v>
      </c>
      <c r="B102" s="421" t="s">
        <v>56</v>
      </c>
      <c r="C102" s="368">
        <v>4.3499999999999996</v>
      </c>
      <c r="D102" s="313">
        <v>3.82</v>
      </c>
      <c r="E102" s="368">
        <v>5.71</v>
      </c>
      <c r="F102" s="314">
        <v>3.75</v>
      </c>
    </row>
    <row r="103" spans="1:6">
      <c r="A103" s="665" t="s">
        <v>1012</v>
      </c>
      <c r="B103" s="421" t="s">
        <v>57</v>
      </c>
      <c r="C103" s="368">
        <v>5.8</v>
      </c>
      <c r="D103" s="313">
        <v>5.83</v>
      </c>
      <c r="E103" s="368">
        <v>4.8099999999999996</v>
      </c>
      <c r="F103" s="314">
        <v>5.83</v>
      </c>
    </row>
    <row r="104" spans="1:6">
      <c r="A104" s="665" t="s">
        <v>1013</v>
      </c>
      <c r="B104" s="421" t="s">
        <v>54</v>
      </c>
      <c r="C104" s="368">
        <v>5.72</v>
      </c>
      <c r="D104" s="313">
        <v>5</v>
      </c>
      <c r="E104" s="368">
        <v>5.42</v>
      </c>
      <c r="F104" s="314">
        <v>7.5</v>
      </c>
    </row>
    <row r="105" spans="1:6">
      <c r="A105" s="665" t="s">
        <v>1014</v>
      </c>
      <c r="B105" s="421" t="s">
        <v>53</v>
      </c>
      <c r="C105" s="368">
        <v>5.45</v>
      </c>
      <c r="D105" s="313">
        <v>6.5</v>
      </c>
      <c r="E105" s="368">
        <v>5.42</v>
      </c>
      <c r="F105" s="314">
        <v>6.25</v>
      </c>
    </row>
    <row r="106" spans="1:6">
      <c r="A106" s="665" t="s">
        <v>1015</v>
      </c>
      <c r="B106" s="421" t="s">
        <v>58</v>
      </c>
      <c r="C106" s="368">
        <v>6.1</v>
      </c>
      <c r="D106" s="313">
        <v>6.5</v>
      </c>
      <c r="E106" s="368">
        <v>6.43</v>
      </c>
      <c r="F106" s="314" t="s">
        <v>451</v>
      </c>
    </row>
    <row r="107" spans="1:6">
      <c r="A107" s="665" t="s">
        <v>1016</v>
      </c>
      <c r="B107" s="421" t="s">
        <v>52</v>
      </c>
      <c r="C107" s="368">
        <v>7.25</v>
      </c>
      <c r="D107" s="313">
        <v>8.1199999999999992</v>
      </c>
      <c r="E107" s="368" t="s">
        <v>451</v>
      </c>
      <c r="F107" s="314" t="s">
        <v>451</v>
      </c>
    </row>
    <row r="108" spans="1:6">
      <c r="A108" t="s">
        <v>1043</v>
      </c>
      <c r="B108" s="306" t="s">
        <v>1064</v>
      </c>
      <c r="C108" s="371">
        <v>6.3759999999999994</v>
      </c>
      <c r="D108" s="309">
        <v>6.4175000000000004</v>
      </c>
      <c r="E108" s="371">
        <v>6.2833333333333341</v>
      </c>
      <c r="F108" s="310">
        <v>6.3900000000000006</v>
      </c>
    </row>
    <row r="109" spans="1:6">
      <c r="A109" s="665" t="s">
        <v>997</v>
      </c>
      <c r="B109" s="421" t="s">
        <v>487</v>
      </c>
      <c r="C109" s="368">
        <v>7.5</v>
      </c>
      <c r="D109" s="313">
        <v>10</v>
      </c>
      <c r="E109" s="368">
        <v>5</v>
      </c>
      <c r="F109" s="314">
        <v>6.67</v>
      </c>
    </row>
    <row r="110" spans="1:6">
      <c r="A110" s="665" t="s">
        <v>998</v>
      </c>
      <c r="B110" s="421" t="s">
        <v>489</v>
      </c>
      <c r="C110" s="368">
        <v>2.5</v>
      </c>
      <c r="D110" s="313">
        <v>2.5</v>
      </c>
      <c r="E110" s="368">
        <v>7.5</v>
      </c>
      <c r="F110" s="314">
        <v>7.5</v>
      </c>
    </row>
    <row r="111" spans="1:6">
      <c r="A111" s="665" t="s">
        <v>999</v>
      </c>
      <c r="B111" s="421" t="s">
        <v>491</v>
      </c>
      <c r="C111" s="368">
        <v>5</v>
      </c>
      <c r="D111" s="313">
        <v>6.67</v>
      </c>
      <c r="E111" s="368">
        <v>6.35</v>
      </c>
      <c r="F111" s="314">
        <v>5</v>
      </c>
    </row>
    <row r="112" spans="1:6">
      <c r="A112" s="665" t="s">
        <v>1000</v>
      </c>
      <c r="B112" s="421" t="s">
        <v>488</v>
      </c>
      <c r="C112" s="368">
        <v>6.88</v>
      </c>
      <c r="D112" s="313">
        <v>6.5</v>
      </c>
      <c r="E112" s="368" t="s">
        <v>451</v>
      </c>
      <c r="F112" s="314" t="s">
        <v>451</v>
      </c>
    </row>
    <row r="113" spans="1:6">
      <c r="A113" s="665" t="s">
        <v>1004</v>
      </c>
      <c r="B113" s="421" t="s">
        <v>492</v>
      </c>
      <c r="C113" s="368" t="s">
        <v>451</v>
      </c>
      <c r="D113" s="313" t="s">
        <v>451</v>
      </c>
      <c r="E113" s="368" t="s">
        <v>451</v>
      </c>
      <c r="F113" s="314" t="s">
        <v>451</v>
      </c>
    </row>
    <row r="114" spans="1:6" ht="16" thickBot="1">
      <c r="A114" s="665" t="s">
        <v>1003</v>
      </c>
      <c r="B114" s="421" t="s">
        <v>490</v>
      </c>
      <c r="C114" s="370">
        <v>10</v>
      </c>
      <c r="D114" s="323" t="s">
        <v>451</v>
      </c>
      <c r="E114" s="370" t="s">
        <v>451</v>
      </c>
      <c r="F114" s="324" t="s">
        <v>451</v>
      </c>
    </row>
    <row r="115" spans="1:6" ht="16" thickBot="1">
      <c r="A115" s="425" t="s">
        <v>1044</v>
      </c>
      <c r="B115" s="673"/>
      <c r="C115" s="707">
        <v>6.5914999999999999</v>
      </c>
      <c r="D115" s="429">
        <v>6.4782978723404243</v>
      </c>
      <c r="E115" s="429">
        <v>6.3941758241758251</v>
      </c>
      <c r="F115" s="429">
        <v>6.2985185185185184</v>
      </c>
    </row>
    <row r="116" spans="1:6">
      <c r="B116" s="374" t="s">
        <v>1068</v>
      </c>
    </row>
    <row r="117" spans="1:6" ht="16" thickBot="1"/>
    <row r="118" spans="1:6" ht="16" thickBot="1">
      <c r="B118" s="328" t="s">
        <v>1069</v>
      </c>
      <c r="C118" s="349" t="s">
        <v>478</v>
      </c>
      <c r="D118" s="609" t="s">
        <v>479</v>
      </c>
      <c r="E118" s="349" t="s">
        <v>480</v>
      </c>
      <c r="F118" s="327" t="s">
        <v>483</v>
      </c>
    </row>
    <row r="119" spans="1:6">
      <c r="B119" s="421" t="s">
        <v>475</v>
      </c>
      <c r="C119" s="368">
        <v>6.75</v>
      </c>
      <c r="D119" s="313">
        <v>6.5</v>
      </c>
      <c r="E119" s="368" t="s">
        <v>451</v>
      </c>
      <c r="F119" s="314" t="s">
        <v>451</v>
      </c>
    </row>
    <row r="120" spans="1:6" ht="16" thickBot="1">
      <c r="B120" s="425" t="s">
        <v>691</v>
      </c>
      <c r="C120" s="707">
        <v>7.4424999999999999</v>
      </c>
      <c r="D120" s="428">
        <v>6.7885714285714283</v>
      </c>
      <c r="E120" s="707">
        <v>7.0699999999999994</v>
      </c>
      <c r="F120" s="429">
        <v>6.6322222222222216</v>
      </c>
    </row>
    <row r="121" spans="1:6">
      <c r="B121" s="374" t="s">
        <v>1070</v>
      </c>
    </row>
  </sheetData>
  <sheetProtection password="D4A9" sheet="1" objects="1" scenarios="1"/>
  <mergeCells count="14">
    <mergeCell ref="O13:P13"/>
    <mergeCell ref="C35:D35"/>
    <mergeCell ref="E35:F35"/>
    <mergeCell ref="G35:H35"/>
    <mergeCell ref="I35:J35"/>
    <mergeCell ref="K35:L35"/>
    <mergeCell ref="M35:N35"/>
    <mergeCell ref="O35:P35"/>
    <mergeCell ref="C13:D13"/>
    <mergeCell ref="E13:F13"/>
    <mergeCell ref="G13:H13"/>
    <mergeCell ref="I13:J13"/>
    <mergeCell ref="K13:L13"/>
    <mergeCell ref="M13:N13"/>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96"/>
  <sheetViews>
    <sheetView workbookViewId="0"/>
  </sheetViews>
  <sheetFormatPr baseColWidth="10" defaultRowHeight="15" x14ac:dyDescent="0"/>
  <cols>
    <col min="2" max="2" width="61.5" bestFit="1" customWidth="1"/>
    <col min="3" max="3" width="17.83203125" customWidth="1"/>
    <col min="4" max="4" width="11.83203125" customWidth="1"/>
    <col min="5" max="5" width="6.33203125" customWidth="1"/>
    <col min="6" max="6" width="17.83203125" customWidth="1"/>
    <col min="7" max="7" width="11.83203125" customWidth="1"/>
    <col min="8" max="8" width="6.33203125" customWidth="1"/>
    <col min="9" max="9" width="17.83203125" customWidth="1"/>
    <col min="10" max="10" width="11.83203125" customWidth="1"/>
    <col min="11" max="11" width="7.5" customWidth="1"/>
    <col min="12" max="12" width="17.83203125" customWidth="1"/>
    <col min="13" max="13" width="11.83203125" customWidth="1"/>
    <col min="14" max="14" width="6.33203125" customWidth="1"/>
    <col min="15" max="15" width="17.83203125" customWidth="1"/>
    <col min="16" max="16" width="11.83203125" customWidth="1"/>
    <col min="17" max="17" width="6.33203125" customWidth="1"/>
    <col min="18" max="18" width="17.83203125" customWidth="1"/>
    <col min="19" max="19" width="11.83203125" customWidth="1"/>
    <col min="20" max="20" width="6.33203125" customWidth="1"/>
    <col min="21" max="21" width="17.83203125" customWidth="1"/>
    <col min="22" max="22" width="11.83203125" customWidth="1"/>
    <col min="23" max="23" width="6.33203125" customWidth="1"/>
    <col min="24" max="44" width="10.83203125" customWidth="1"/>
  </cols>
  <sheetData>
    <row r="1" spans="1:29">
      <c r="A1" s="235" t="s">
        <v>411</v>
      </c>
    </row>
    <row r="3" spans="1:29">
      <c r="A3" s="3" t="s">
        <v>352</v>
      </c>
    </row>
    <row r="4" spans="1:29">
      <c r="A4" s="3" t="s">
        <v>353</v>
      </c>
    </row>
    <row r="5" spans="1:29">
      <c r="A5" t="s">
        <v>1075</v>
      </c>
    </row>
    <row r="6" spans="1:29">
      <c r="A6" t="s">
        <v>1076</v>
      </c>
    </row>
    <row r="7" spans="1:29">
      <c r="A7" t="s">
        <v>1077</v>
      </c>
    </row>
    <row r="8" spans="1:29">
      <c r="A8" t="s">
        <v>1078</v>
      </c>
    </row>
    <row r="9" spans="1:29">
      <c r="A9" t="s">
        <v>1079</v>
      </c>
    </row>
    <row r="10" spans="1:29">
      <c r="A10" t="s">
        <v>1080</v>
      </c>
    </row>
    <row r="11" spans="1:29">
      <c r="A11" t="s">
        <v>1081</v>
      </c>
    </row>
    <row r="12" spans="1:29">
      <c r="A12" s="1" t="s">
        <v>1082</v>
      </c>
    </row>
    <row r="14" spans="1:29" ht="16" thickBot="1"/>
    <row r="15" spans="1:29" ht="16" thickBot="1">
      <c r="C15" s="793" t="s">
        <v>994</v>
      </c>
      <c r="D15" s="794"/>
      <c r="E15" s="795"/>
      <c r="F15" s="793" t="s">
        <v>478</v>
      </c>
      <c r="G15" s="794"/>
      <c r="H15" s="794"/>
      <c r="I15" s="793" t="s">
        <v>479</v>
      </c>
      <c r="J15" s="794"/>
      <c r="K15" s="795"/>
      <c r="L15" s="796" t="s">
        <v>480</v>
      </c>
      <c r="M15" s="794"/>
      <c r="N15" s="795"/>
      <c r="O15" s="796" t="s">
        <v>483</v>
      </c>
      <c r="P15" s="794"/>
      <c r="Q15" s="795"/>
      <c r="R15" s="796" t="s">
        <v>484</v>
      </c>
      <c r="S15" s="794"/>
      <c r="T15" s="795"/>
      <c r="U15" s="796" t="s">
        <v>485</v>
      </c>
      <c r="V15" s="794"/>
      <c r="W15" s="795"/>
      <c r="X15" s="796" t="s">
        <v>486</v>
      </c>
      <c r="Y15" s="794"/>
      <c r="Z15" s="795"/>
      <c r="AA15" s="796" t="s">
        <v>505</v>
      </c>
      <c r="AB15" s="794"/>
      <c r="AC15" s="795"/>
    </row>
    <row r="16" spans="1:29" ht="30">
      <c r="B16" s="666" t="s">
        <v>1083</v>
      </c>
      <c r="C16" s="316" t="s">
        <v>481</v>
      </c>
      <c r="D16" s="315" t="s">
        <v>482</v>
      </c>
      <c r="E16" s="317" t="s">
        <v>287</v>
      </c>
      <c r="F16" s="315" t="s">
        <v>481</v>
      </c>
      <c r="G16" s="315" t="s">
        <v>482</v>
      </c>
      <c r="H16" s="315" t="s">
        <v>287</v>
      </c>
      <c r="I16" s="316" t="s">
        <v>481</v>
      </c>
      <c r="J16" s="315" t="s">
        <v>482</v>
      </c>
      <c r="K16" s="317" t="s">
        <v>287</v>
      </c>
      <c r="L16" s="315" t="s">
        <v>481</v>
      </c>
      <c r="M16" s="315" t="s">
        <v>482</v>
      </c>
      <c r="N16" s="315" t="s">
        <v>287</v>
      </c>
      <c r="O16" s="315" t="s">
        <v>481</v>
      </c>
      <c r="P16" s="315" t="s">
        <v>482</v>
      </c>
      <c r="Q16" s="315" t="s">
        <v>287</v>
      </c>
      <c r="R16" s="315" t="s">
        <v>481</v>
      </c>
      <c r="S16" s="315" t="s">
        <v>482</v>
      </c>
      <c r="T16" s="315" t="s">
        <v>287</v>
      </c>
      <c r="U16" s="315" t="s">
        <v>481</v>
      </c>
      <c r="V16" s="315" t="s">
        <v>482</v>
      </c>
      <c r="W16" s="315" t="s">
        <v>287</v>
      </c>
      <c r="X16" s="315" t="s">
        <v>481</v>
      </c>
      <c r="Y16" s="315" t="s">
        <v>482</v>
      </c>
      <c r="Z16" s="315" t="s">
        <v>287</v>
      </c>
      <c r="AA16" s="315" t="s">
        <v>481</v>
      </c>
      <c r="AB16" s="315" t="s">
        <v>482</v>
      </c>
      <c r="AC16" s="317" t="s">
        <v>287</v>
      </c>
    </row>
    <row r="17" spans="1:29">
      <c r="B17" s="320" t="s">
        <v>475</v>
      </c>
      <c r="C17" s="307"/>
      <c r="D17" s="308"/>
      <c r="E17" s="309"/>
      <c r="F17" s="307"/>
      <c r="G17" s="308"/>
      <c r="H17" s="310"/>
      <c r="I17" s="325"/>
      <c r="J17" s="325"/>
      <c r="K17" s="326"/>
      <c r="L17" s="325"/>
      <c r="M17" s="325"/>
      <c r="N17" s="326"/>
      <c r="O17" s="325"/>
      <c r="P17" s="325"/>
      <c r="Q17" s="326"/>
      <c r="R17" s="325"/>
      <c r="S17" s="325"/>
      <c r="T17" s="326"/>
      <c r="U17" s="308"/>
      <c r="V17" s="308"/>
      <c r="W17" s="310"/>
      <c r="X17" s="16"/>
      <c r="Y17" s="16"/>
      <c r="Z17" s="16"/>
      <c r="AA17" s="16"/>
      <c r="AB17" s="16"/>
      <c r="AC17" s="145"/>
    </row>
    <row r="18" spans="1:29">
      <c r="A18" s="665" t="s">
        <v>1007</v>
      </c>
      <c r="B18" s="421" t="s">
        <v>50</v>
      </c>
      <c r="C18" s="311">
        <v>275</v>
      </c>
      <c r="D18" s="312">
        <v>120</v>
      </c>
      <c r="E18" s="313">
        <v>229.16666666666666</v>
      </c>
      <c r="F18" s="311">
        <v>233</v>
      </c>
      <c r="G18" s="312">
        <v>120</v>
      </c>
      <c r="H18" s="313">
        <v>194.16666666666666</v>
      </c>
      <c r="I18" s="311">
        <v>216</v>
      </c>
      <c r="J18" s="312">
        <v>120</v>
      </c>
      <c r="K18" s="314">
        <v>180</v>
      </c>
      <c r="L18" s="312">
        <v>272</v>
      </c>
      <c r="M18" s="312">
        <v>120</v>
      </c>
      <c r="N18" s="314">
        <v>226.66666666666666</v>
      </c>
      <c r="O18" s="312">
        <v>251</v>
      </c>
      <c r="P18" s="312">
        <v>120</v>
      </c>
      <c r="Q18" s="314">
        <v>209.16666666666669</v>
      </c>
      <c r="R18" s="312">
        <v>238</v>
      </c>
      <c r="S18" s="312">
        <v>120</v>
      </c>
      <c r="T18" s="314">
        <v>198.33333333333334</v>
      </c>
      <c r="U18" s="312">
        <v>113</v>
      </c>
      <c r="V18" s="312">
        <v>120</v>
      </c>
      <c r="W18" s="314">
        <v>94.166666666666671</v>
      </c>
      <c r="X18" s="312">
        <v>85</v>
      </c>
      <c r="Y18" s="312">
        <v>160</v>
      </c>
      <c r="Z18" s="314">
        <v>53.125</v>
      </c>
      <c r="AA18" s="312" t="s">
        <v>451</v>
      </c>
      <c r="AB18" s="312" t="s">
        <v>451</v>
      </c>
      <c r="AC18" s="314" t="s">
        <v>451</v>
      </c>
    </row>
    <row r="19" spans="1:29">
      <c r="A19" s="665" t="s">
        <v>1008</v>
      </c>
      <c r="B19" s="421" t="s">
        <v>476</v>
      </c>
      <c r="C19" s="311">
        <v>32</v>
      </c>
      <c r="D19" s="312">
        <v>50</v>
      </c>
      <c r="E19" s="313">
        <v>64</v>
      </c>
      <c r="F19" s="311">
        <v>26</v>
      </c>
      <c r="G19" s="312">
        <v>50</v>
      </c>
      <c r="H19" s="313">
        <v>52</v>
      </c>
      <c r="I19" s="311">
        <v>46</v>
      </c>
      <c r="J19" s="312">
        <v>50</v>
      </c>
      <c r="K19" s="314">
        <v>92</v>
      </c>
      <c r="L19" s="312">
        <v>40</v>
      </c>
      <c r="M19" s="312">
        <v>50</v>
      </c>
      <c r="N19" s="314">
        <v>80</v>
      </c>
      <c r="O19" s="312">
        <v>37</v>
      </c>
      <c r="P19" s="312">
        <v>50</v>
      </c>
      <c r="Q19" s="314">
        <v>74</v>
      </c>
      <c r="R19" s="312">
        <v>51</v>
      </c>
      <c r="S19" s="312">
        <v>50</v>
      </c>
      <c r="T19" s="314">
        <v>102</v>
      </c>
      <c r="U19" s="312">
        <v>38</v>
      </c>
      <c r="V19" s="312">
        <v>50</v>
      </c>
      <c r="W19" s="314">
        <v>76</v>
      </c>
      <c r="X19" s="312">
        <v>41</v>
      </c>
      <c r="Y19" s="312">
        <v>50</v>
      </c>
      <c r="Z19" s="314">
        <v>82</v>
      </c>
      <c r="AA19" s="312" t="s">
        <v>451</v>
      </c>
      <c r="AB19" s="312" t="s">
        <v>451</v>
      </c>
      <c r="AC19" s="314" t="s">
        <v>451</v>
      </c>
    </row>
    <row r="20" spans="1:29">
      <c r="A20" s="665" t="s">
        <v>1009</v>
      </c>
      <c r="B20" s="421" t="s">
        <v>55</v>
      </c>
      <c r="C20" s="311">
        <v>72</v>
      </c>
      <c r="D20" s="312">
        <v>40</v>
      </c>
      <c r="E20" s="313">
        <v>180</v>
      </c>
      <c r="F20" s="311">
        <v>66</v>
      </c>
      <c r="G20" s="312">
        <v>40</v>
      </c>
      <c r="H20" s="313">
        <v>165</v>
      </c>
      <c r="I20" s="311">
        <v>59</v>
      </c>
      <c r="J20" s="312">
        <v>40</v>
      </c>
      <c r="K20" s="314">
        <v>147.5</v>
      </c>
      <c r="L20" s="312">
        <v>59</v>
      </c>
      <c r="M20" s="312">
        <v>40</v>
      </c>
      <c r="N20" s="314">
        <v>147.5</v>
      </c>
      <c r="O20" s="312">
        <v>44</v>
      </c>
      <c r="P20" s="312">
        <v>40</v>
      </c>
      <c r="Q20" s="314">
        <v>110.00000000000001</v>
      </c>
      <c r="R20" s="312">
        <v>37</v>
      </c>
      <c r="S20" s="312">
        <v>40</v>
      </c>
      <c r="T20" s="314">
        <v>92.5</v>
      </c>
      <c r="U20" s="312">
        <v>42</v>
      </c>
      <c r="V20" s="312">
        <v>40</v>
      </c>
      <c r="W20" s="314">
        <v>105</v>
      </c>
      <c r="X20" s="312">
        <v>22</v>
      </c>
      <c r="Y20" s="312">
        <v>50</v>
      </c>
      <c r="Z20" s="314">
        <v>44</v>
      </c>
      <c r="AA20" s="312" t="s">
        <v>451</v>
      </c>
      <c r="AB20" s="312" t="s">
        <v>451</v>
      </c>
      <c r="AC20" s="314" t="s">
        <v>451</v>
      </c>
    </row>
    <row r="21" spans="1:29">
      <c r="A21" s="665" t="s">
        <v>1010</v>
      </c>
      <c r="B21" s="421" t="s">
        <v>477</v>
      </c>
      <c r="C21" s="311" t="s">
        <v>451</v>
      </c>
      <c r="D21" s="312" t="s">
        <v>451</v>
      </c>
      <c r="E21" s="313" t="s">
        <v>451</v>
      </c>
      <c r="F21" s="311" t="s">
        <v>451</v>
      </c>
      <c r="G21" s="312" t="s">
        <v>451</v>
      </c>
      <c r="H21" s="313" t="s">
        <v>451</v>
      </c>
      <c r="I21" s="311" t="s">
        <v>451</v>
      </c>
      <c r="J21" s="312" t="s">
        <v>451</v>
      </c>
      <c r="K21" s="314" t="s">
        <v>451</v>
      </c>
      <c r="L21" s="312" t="s">
        <v>451</v>
      </c>
      <c r="M21" s="312" t="s">
        <v>451</v>
      </c>
      <c r="N21" s="314" t="s">
        <v>451</v>
      </c>
      <c r="O21" s="312" t="s">
        <v>451</v>
      </c>
      <c r="P21" s="312" t="s">
        <v>451</v>
      </c>
      <c r="Q21" s="314" t="s">
        <v>451</v>
      </c>
      <c r="R21" s="312">
        <v>48</v>
      </c>
      <c r="S21" s="312">
        <v>40</v>
      </c>
      <c r="T21" s="314">
        <v>120</v>
      </c>
      <c r="U21" s="312">
        <v>27</v>
      </c>
      <c r="V21" s="312">
        <v>40</v>
      </c>
      <c r="W21" s="314">
        <v>67.5</v>
      </c>
      <c r="X21" s="312">
        <v>25</v>
      </c>
      <c r="Y21" s="312">
        <v>50</v>
      </c>
      <c r="Z21" s="314">
        <v>50</v>
      </c>
      <c r="AA21" s="312" t="s">
        <v>451</v>
      </c>
      <c r="AB21" s="312" t="s">
        <v>451</v>
      </c>
      <c r="AC21" s="314" t="s">
        <v>451</v>
      </c>
    </row>
    <row r="22" spans="1:29">
      <c r="A22" s="665" t="s">
        <v>1011</v>
      </c>
      <c r="B22" s="421" t="s">
        <v>56</v>
      </c>
      <c r="C22" s="311">
        <v>91</v>
      </c>
      <c r="D22" s="312">
        <v>50</v>
      </c>
      <c r="E22" s="313">
        <v>182</v>
      </c>
      <c r="F22" s="311">
        <v>62</v>
      </c>
      <c r="G22" s="312">
        <v>50</v>
      </c>
      <c r="H22" s="313">
        <v>124</v>
      </c>
      <c r="I22" s="311">
        <v>41</v>
      </c>
      <c r="J22" s="312">
        <v>50</v>
      </c>
      <c r="K22" s="314">
        <v>82</v>
      </c>
      <c r="L22" s="312">
        <v>52</v>
      </c>
      <c r="M22" s="312">
        <v>50</v>
      </c>
      <c r="N22" s="314">
        <v>104</v>
      </c>
      <c r="O22" s="312">
        <v>43</v>
      </c>
      <c r="P22" s="312">
        <v>50</v>
      </c>
      <c r="Q22" s="314">
        <v>86</v>
      </c>
      <c r="R22" s="312">
        <v>55</v>
      </c>
      <c r="S22" s="312">
        <v>50</v>
      </c>
      <c r="T22" s="314">
        <v>110.00000000000001</v>
      </c>
      <c r="U22" s="312">
        <v>38</v>
      </c>
      <c r="V22" s="312">
        <v>50</v>
      </c>
      <c r="W22" s="314">
        <v>76</v>
      </c>
      <c r="X22" s="312">
        <v>37</v>
      </c>
      <c r="Y22" s="312">
        <v>50</v>
      </c>
      <c r="Z22" s="314">
        <v>74</v>
      </c>
      <c r="AA22" s="312" t="s">
        <v>451</v>
      </c>
      <c r="AB22" s="312" t="s">
        <v>451</v>
      </c>
      <c r="AC22" s="314" t="s">
        <v>451</v>
      </c>
    </row>
    <row r="23" spans="1:29">
      <c r="A23" s="665" t="s">
        <v>1012</v>
      </c>
      <c r="B23" s="421" t="s">
        <v>57</v>
      </c>
      <c r="C23" s="311">
        <v>59</v>
      </c>
      <c r="D23" s="312">
        <v>50</v>
      </c>
      <c r="E23" s="313">
        <v>118</v>
      </c>
      <c r="F23" s="311">
        <v>67</v>
      </c>
      <c r="G23" s="312">
        <v>50</v>
      </c>
      <c r="H23" s="313">
        <v>134</v>
      </c>
      <c r="I23" s="311">
        <v>53</v>
      </c>
      <c r="J23" s="312">
        <v>50</v>
      </c>
      <c r="K23" s="314">
        <v>106</v>
      </c>
      <c r="L23" s="312">
        <v>67</v>
      </c>
      <c r="M23" s="312">
        <v>50</v>
      </c>
      <c r="N23" s="314">
        <v>134</v>
      </c>
      <c r="O23" s="312">
        <v>46</v>
      </c>
      <c r="P23" s="312">
        <v>50</v>
      </c>
      <c r="Q23" s="314">
        <v>92</v>
      </c>
      <c r="R23" s="312">
        <v>65</v>
      </c>
      <c r="S23" s="312">
        <v>50</v>
      </c>
      <c r="T23" s="314">
        <v>130</v>
      </c>
      <c r="U23" s="312">
        <v>55</v>
      </c>
      <c r="V23" s="312">
        <v>50</v>
      </c>
      <c r="W23" s="314">
        <v>110.00000000000001</v>
      </c>
      <c r="X23" s="312">
        <v>31</v>
      </c>
      <c r="Y23" s="312">
        <v>50</v>
      </c>
      <c r="Z23" s="314">
        <v>62</v>
      </c>
      <c r="AA23" s="312" t="s">
        <v>451</v>
      </c>
      <c r="AB23" s="312" t="s">
        <v>451</v>
      </c>
      <c r="AC23" s="314" t="s">
        <v>451</v>
      </c>
    </row>
    <row r="24" spans="1:29">
      <c r="A24" s="665" t="s">
        <v>1013</v>
      </c>
      <c r="B24" s="421" t="s">
        <v>54</v>
      </c>
      <c r="C24" s="311">
        <v>26</v>
      </c>
      <c r="D24" s="312">
        <v>50</v>
      </c>
      <c r="E24" s="313">
        <v>52</v>
      </c>
      <c r="F24" s="311">
        <v>17</v>
      </c>
      <c r="G24" s="312">
        <v>50</v>
      </c>
      <c r="H24" s="313">
        <v>34</v>
      </c>
      <c r="I24" s="311">
        <v>31</v>
      </c>
      <c r="J24" s="312">
        <v>50</v>
      </c>
      <c r="K24" s="314">
        <v>62</v>
      </c>
      <c r="L24" s="312">
        <v>11</v>
      </c>
      <c r="M24" s="312">
        <v>50</v>
      </c>
      <c r="N24" s="314">
        <v>22</v>
      </c>
      <c r="O24" s="312">
        <v>18</v>
      </c>
      <c r="P24" s="312">
        <v>50</v>
      </c>
      <c r="Q24" s="314">
        <v>36</v>
      </c>
      <c r="R24" s="312">
        <v>8</v>
      </c>
      <c r="S24" s="312">
        <v>50</v>
      </c>
      <c r="T24" s="314">
        <v>16</v>
      </c>
      <c r="U24" s="312">
        <v>5</v>
      </c>
      <c r="V24" s="312">
        <v>50</v>
      </c>
      <c r="W24" s="314">
        <v>10</v>
      </c>
      <c r="X24" s="312" t="s">
        <v>451</v>
      </c>
      <c r="Y24" s="312" t="s">
        <v>451</v>
      </c>
      <c r="Z24" s="314" t="s">
        <v>451</v>
      </c>
      <c r="AA24" s="312" t="s">
        <v>451</v>
      </c>
      <c r="AB24" s="312" t="s">
        <v>451</v>
      </c>
      <c r="AC24" s="314" t="s">
        <v>451</v>
      </c>
    </row>
    <row r="25" spans="1:29">
      <c r="A25" s="665" t="s">
        <v>1014</v>
      </c>
      <c r="B25" s="421" t="s">
        <v>53</v>
      </c>
      <c r="C25" s="311">
        <v>34</v>
      </c>
      <c r="D25" s="312">
        <v>45</v>
      </c>
      <c r="E25" s="313">
        <v>75.555555555555557</v>
      </c>
      <c r="F25" s="311">
        <v>37</v>
      </c>
      <c r="G25" s="312">
        <v>45</v>
      </c>
      <c r="H25" s="313">
        <v>82.222222222222214</v>
      </c>
      <c r="I25" s="311">
        <v>26</v>
      </c>
      <c r="J25" s="312">
        <v>45</v>
      </c>
      <c r="K25" s="314">
        <v>57.777777777777771</v>
      </c>
      <c r="L25" s="312">
        <v>26</v>
      </c>
      <c r="M25" s="312">
        <v>45</v>
      </c>
      <c r="N25" s="314">
        <v>57.777777777777771</v>
      </c>
      <c r="O25" s="312">
        <v>23</v>
      </c>
      <c r="P25" s="312">
        <v>45</v>
      </c>
      <c r="Q25" s="314">
        <v>51.111111111111107</v>
      </c>
      <c r="R25" s="312">
        <v>19</v>
      </c>
      <c r="S25" s="312">
        <v>45</v>
      </c>
      <c r="T25" s="314">
        <v>42.222222222222221</v>
      </c>
      <c r="U25" s="312">
        <v>6</v>
      </c>
      <c r="V25" s="312">
        <v>50</v>
      </c>
      <c r="W25" s="314">
        <v>12</v>
      </c>
      <c r="X25" s="312" t="s">
        <v>451</v>
      </c>
      <c r="Y25" s="312" t="s">
        <v>451</v>
      </c>
      <c r="Z25" s="314" t="s">
        <v>451</v>
      </c>
      <c r="AA25" s="312" t="s">
        <v>451</v>
      </c>
      <c r="AB25" s="312" t="s">
        <v>451</v>
      </c>
      <c r="AC25" s="314" t="s">
        <v>451</v>
      </c>
    </row>
    <row r="26" spans="1:29">
      <c r="A26" s="665" t="s">
        <v>1015</v>
      </c>
      <c r="B26" s="421" t="s">
        <v>58</v>
      </c>
      <c r="C26" s="311">
        <v>28</v>
      </c>
      <c r="D26" s="312">
        <v>40</v>
      </c>
      <c r="E26" s="313">
        <v>70</v>
      </c>
      <c r="F26" s="311">
        <v>29</v>
      </c>
      <c r="G26" s="312">
        <v>40</v>
      </c>
      <c r="H26" s="313">
        <v>72.5</v>
      </c>
      <c r="I26" s="311">
        <v>38</v>
      </c>
      <c r="J26" s="312">
        <v>40</v>
      </c>
      <c r="K26" s="314">
        <v>95</v>
      </c>
      <c r="L26" s="312">
        <v>42</v>
      </c>
      <c r="M26" s="312">
        <v>40</v>
      </c>
      <c r="N26" s="314">
        <v>105</v>
      </c>
      <c r="O26" s="312">
        <v>44</v>
      </c>
      <c r="P26" s="312">
        <v>40</v>
      </c>
      <c r="Q26" s="314">
        <v>110.00000000000001</v>
      </c>
      <c r="R26" s="312" t="s">
        <v>451</v>
      </c>
      <c r="S26" s="312" t="s">
        <v>451</v>
      </c>
      <c r="T26" s="314" t="s">
        <v>451</v>
      </c>
      <c r="U26" s="312" t="s">
        <v>451</v>
      </c>
      <c r="V26" s="312" t="s">
        <v>451</v>
      </c>
      <c r="W26" s="314" t="s">
        <v>451</v>
      </c>
      <c r="X26" s="312" t="s">
        <v>451</v>
      </c>
      <c r="Y26" s="312" t="s">
        <v>451</v>
      </c>
      <c r="Z26" s="314" t="s">
        <v>451</v>
      </c>
      <c r="AA26" s="312" t="s">
        <v>451</v>
      </c>
      <c r="AB26" s="312" t="s">
        <v>451</v>
      </c>
      <c r="AC26" s="314" t="s">
        <v>451</v>
      </c>
    </row>
    <row r="27" spans="1:29">
      <c r="A27" s="665" t="s">
        <v>1016</v>
      </c>
      <c r="B27" s="421" t="s">
        <v>52</v>
      </c>
      <c r="C27" s="311">
        <v>227</v>
      </c>
      <c r="D27" s="312">
        <v>45</v>
      </c>
      <c r="E27" s="313">
        <v>504.44444444444446</v>
      </c>
      <c r="F27" s="311">
        <v>176</v>
      </c>
      <c r="G27" s="312">
        <v>40</v>
      </c>
      <c r="H27" s="313">
        <v>440.00000000000006</v>
      </c>
      <c r="I27" s="311">
        <v>169</v>
      </c>
      <c r="J27" s="312">
        <v>40</v>
      </c>
      <c r="K27" s="314">
        <v>422.49999999999994</v>
      </c>
      <c r="L27" s="312" t="s">
        <v>451</v>
      </c>
      <c r="M27" s="312" t="s">
        <v>451</v>
      </c>
      <c r="N27" s="314" t="s">
        <v>451</v>
      </c>
      <c r="O27" s="312" t="s">
        <v>451</v>
      </c>
      <c r="P27" s="312" t="s">
        <v>451</v>
      </c>
      <c r="Q27" s="314" t="s">
        <v>451</v>
      </c>
      <c r="R27" s="312" t="s">
        <v>451</v>
      </c>
      <c r="S27" s="312" t="s">
        <v>451</v>
      </c>
      <c r="T27" s="314" t="s">
        <v>451</v>
      </c>
      <c r="U27" s="312" t="s">
        <v>451</v>
      </c>
      <c r="V27" s="312" t="s">
        <v>451</v>
      </c>
      <c r="W27" s="314" t="s">
        <v>451</v>
      </c>
      <c r="X27" s="312" t="s">
        <v>451</v>
      </c>
      <c r="Y27" s="312" t="s">
        <v>451</v>
      </c>
      <c r="Z27" s="314" t="s">
        <v>451</v>
      </c>
      <c r="AA27" s="312" t="s">
        <v>451</v>
      </c>
      <c r="AB27" s="312" t="s">
        <v>451</v>
      </c>
      <c r="AC27" s="314" t="s">
        <v>451</v>
      </c>
    </row>
    <row r="28" spans="1:29">
      <c r="A28" s="659">
        <v>126</v>
      </c>
      <c r="B28" s="660" t="s">
        <v>487</v>
      </c>
      <c r="C28" s="661" t="s">
        <v>451</v>
      </c>
      <c r="D28" s="662" t="s">
        <v>451</v>
      </c>
      <c r="E28" s="663" t="s">
        <v>451</v>
      </c>
      <c r="F28" s="661" t="s">
        <v>451</v>
      </c>
      <c r="G28" s="662" t="s">
        <v>451</v>
      </c>
      <c r="H28" s="663" t="s">
        <v>451</v>
      </c>
      <c r="I28" s="661" t="s">
        <v>451</v>
      </c>
      <c r="J28" s="662" t="s">
        <v>451</v>
      </c>
      <c r="K28" s="664" t="s">
        <v>451</v>
      </c>
      <c r="L28" s="662">
        <v>5</v>
      </c>
      <c r="M28" s="662">
        <v>25</v>
      </c>
      <c r="N28" s="664">
        <v>20</v>
      </c>
      <c r="O28" s="662">
        <v>7</v>
      </c>
      <c r="P28" s="662">
        <v>25</v>
      </c>
      <c r="Q28" s="664">
        <v>28</v>
      </c>
      <c r="R28" s="662">
        <v>9</v>
      </c>
      <c r="S28" s="662">
        <v>25</v>
      </c>
      <c r="T28" s="664">
        <v>36</v>
      </c>
      <c r="U28" s="662">
        <v>15</v>
      </c>
      <c r="V28" s="662">
        <v>25</v>
      </c>
      <c r="W28" s="664">
        <v>60</v>
      </c>
      <c r="X28" s="662" t="s">
        <v>451</v>
      </c>
      <c r="Y28" s="662" t="s">
        <v>451</v>
      </c>
      <c r="Z28" s="664" t="s">
        <v>451</v>
      </c>
      <c r="AA28" s="662" t="s">
        <v>451</v>
      </c>
      <c r="AB28" s="662" t="s">
        <v>451</v>
      </c>
      <c r="AC28" s="664" t="s">
        <v>451</v>
      </c>
    </row>
    <row r="29" spans="1:29">
      <c r="A29" s="659">
        <v>127</v>
      </c>
      <c r="B29" s="660" t="s">
        <v>489</v>
      </c>
      <c r="C29" s="661">
        <v>120</v>
      </c>
      <c r="D29" s="662">
        <v>90</v>
      </c>
      <c r="E29" s="663">
        <v>133.33000000000001</v>
      </c>
      <c r="F29" s="661">
        <v>95</v>
      </c>
      <c r="G29" s="662">
        <v>90</v>
      </c>
      <c r="H29" s="663">
        <v>105.56</v>
      </c>
      <c r="I29" s="661">
        <v>69</v>
      </c>
      <c r="J29" s="662">
        <v>90</v>
      </c>
      <c r="K29" s="664">
        <v>76.67</v>
      </c>
      <c r="L29" s="662">
        <v>107</v>
      </c>
      <c r="M29" s="662">
        <v>90</v>
      </c>
      <c r="N29" s="664">
        <v>118.89</v>
      </c>
      <c r="O29" s="662">
        <v>56</v>
      </c>
      <c r="P29" s="662">
        <v>90</v>
      </c>
      <c r="Q29" s="664">
        <v>62.22</v>
      </c>
      <c r="R29" s="662">
        <v>99</v>
      </c>
      <c r="S29" s="662">
        <v>90</v>
      </c>
      <c r="T29" s="664">
        <v>110</v>
      </c>
      <c r="U29" s="662">
        <v>100</v>
      </c>
      <c r="V29" s="662">
        <v>90</v>
      </c>
      <c r="W29" s="664">
        <v>111.11</v>
      </c>
      <c r="X29" s="662" t="s">
        <v>451</v>
      </c>
      <c r="Y29" s="662" t="s">
        <v>451</v>
      </c>
      <c r="Z29" s="664" t="s">
        <v>451</v>
      </c>
      <c r="AA29" s="662" t="s">
        <v>451</v>
      </c>
      <c r="AB29" s="662" t="s">
        <v>451</v>
      </c>
      <c r="AC29" s="664" t="s">
        <v>451</v>
      </c>
    </row>
    <row r="30" spans="1:29">
      <c r="A30" s="659">
        <v>128</v>
      </c>
      <c r="B30" s="660" t="s">
        <v>491</v>
      </c>
      <c r="C30" s="661">
        <v>6</v>
      </c>
      <c r="D30" s="662">
        <v>120</v>
      </c>
      <c r="E30" s="663">
        <v>5</v>
      </c>
      <c r="F30" s="661">
        <v>11</v>
      </c>
      <c r="G30" s="662">
        <v>120</v>
      </c>
      <c r="H30" s="663">
        <v>9.17</v>
      </c>
      <c r="I30" s="661">
        <v>17</v>
      </c>
      <c r="J30" s="662">
        <v>120</v>
      </c>
      <c r="K30" s="664">
        <v>14.17</v>
      </c>
      <c r="L30" s="662">
        <v>30</v>
      </c>
      <c r="M30" s="662">
        <v>120</v>
      </c>
      <c r="N30" s="664">
        <v>25</v>
      </c>
      <c r="O30" s="662">
        <v>39</v>
      </c>
      <c r="P30" s="662">
        <v>120</v>
      </c>
      <c r="Q30" s="664">
        <v>32.5</v>
      </c>
      <c r="R30" s="662">
        <v>34</v>
      </c>
      <c r="S30" s="662">
        <v>120</v>
      </c>
      <c r="T30" s="664">
        <v>28.33</v>
      </c>
      <c r="U30" s="662">
        <v>41</v>
      </c>
      <c r="V30" s="662">
        <v>120</v>
      </c>
      <c r="W30" s="664">
        <v>34.17</v>
      </c>
      <c r="X30" s="662" t="s">
        <v>451</v>
      </c>
      <c r="Y30" s="662" t="s">
        <v>451</v>
      </c>
      <c r="Z30" s="664" t="s">
        <v>451</v>
      </c>
      <c r="AA30" s="662" t="s">
        <v>451</v>
      </c>
      <c r="AB30" s="662" t="s">
        <v>451</v>
      </c>
      <c r="AC30" s="664" t="s">
        <v>451</v>
      </c>
    </row>
    <row r="31" spans="1:29">
      <c r="A31" s="659">
        <v>132</v>
      </c>
      <c r="B31" s="660" t="s">
        <v>492</v>
      </c>
      <c r="C31" s="661" t="s">
        <v>451</v>
      </c>
      <c r="D31" s="662">
        <v>40</v>
      </c>
      <c r="E31" s="663">
        <v>0</v>
      </c>
      <c r="F31" s="661">
        <v>3</v>
      </c>
      <c r="G31" s="662">
        <v>40</v>
      </c>
      <c r="H31" s="663">
        <v>7.5</v>
      </c>
      <c r="I31" s="661">
        <v>7</v>
      </c>
      <c r="J31" s="662">
        <v>40</v>
      </c>
      <c r="K31" s="664">
        <v>17.5</v>
      </c>
      <c r="L31" s="662">
        <v>3</v>
      </c>
      <c r="M31" s="662">
        <v>99</v>
      </c>
      <c r="N31" s="664">
        <v>3.03</v>
      </c>
      <c r="O31" s="662" t="s">
        <v>451</v>
      </c>
      <c r="P31" s="662">
        <v>99</v>
      </c>
      <c r="Q31" s="664">
        <v>0</v>
      </c>
      <c r="R31" s="662" t="s">
        <v>451</v>
      </c>
      <c r="S31" s="662" t="s">
        <v>451</v>
      </c>
      <c r="T31" s="664" t="s">
        <v>451</v>
      </c>
      <c r="U31" s="662" t="s">
        <v>451</v>
      </c>
      <c r="V31" s="662" t="s">
        <v>451</v>
      </c>
      <c r="W31" s="664" t="s">
        <v>451</v>
      </c>
      <c r="X31" s="662" t="s">
        <v>451</v>
      </c>
      <c r="Y31" s="662" t="s">
        <v>451</v>
      </c>
      <c r="Z31" s="664" t="s">
        <v>451</v>
      </c>
      <c r="AA31" s="662" t="s">
        <v>451</v>
      </c>
      <c r="AB31" s="662" t="s">
        <v>451</v>
      </c>
      <c r="AC31" s="664" t="s">
        <v>451</v>
      </c>
    </row>
    <row r="32" spans="1:29">
      <c r="A32" s="659">
        <v>133</v>
      </c>
      <c r="B32" s="660" t="s">
        <v>493</v>
      </c>
      <c r="C32" s="661" t="s">
        <v>451</v>
      </c>
      <c r="D32" s="662" t="s">
        <v>451</v>
      </c>
      <c r="E32" s="663" t="s">
        <v>451</v>
      </c>
      <c r="F32" s="661" t="s">
        <v>451</v>
      </c>
      <c r="G32" s="662" t="s">
        <v>451</v>
      </c>
      <c r="H32" s="663" t="s">
        <v>451</v>
      </c>
      <c r="I32" s="661" t="s">
        <v>451</v>
      </c>
      <c r="J32" s="662">
        <v>15</v>
      </c>
      <c r="K32" s="664">
        <v>0</v>
      </c>
      <c r="L32" s="662">
        <v>1</v>
      </c>
      <c r="M32" s="662">
        <v>15</v>
      </c>
      <c r="N32" s="664">
        <v>6.67</v>
      </c>
      <c r="O32" s="662" t="s">
        <v>451</v>
      </c>
      <c r="P32" s="662">
        <v>15</v>
      </c>
      <c r="Q32" s="664">
        <v>0</v>
      </c>
      <c r="R32" s="662" t="s">
        <v>451</v>
      </c>
      <c r="S32" s="662" t="s">
        <v>451</v>
      </c>
      <c r="T32" s="664" t="s">
        <v>451</v>
      </c>
      <c r="U32" s="662" t="s">
        <v>451</v>
      </c>
      <c r="V32" s="662" t="s">
        <v>451</v>
      </c>
      <c r="W32" s="664" t="s">
        <v>451</v>
      </c>
      <c r="X32" s="662" t="s">
        <v>451</v>
      </c>
      <c r="Y32" s="662" t="s">
        <v>451</v>
      </c>
      <c r="Z32" s="664" t="s">
        <v>451</v>
      </c>
      <c r="AA32" s="662" t="s">
        <v>451</v>
      </c>
      <c r="AB32" s="662" t="s">
        <v>451</v>
      </c>
      <c r="AC32" s="664" t="s">
        <v>451</v>
      </c>
    </row>
    <row r="33" spans="1:32">
      <c r="A33" s="659">
        <v>134</v>
      </c>
      <c r="B33" s="660" t="s">
        <v>488</v>
      </c>
      <c r="C33" s="661">
        <v>15</v>
      </c>
      <c r="D33" s="662">
        <v>30</v>
      </c>
      <c r="E33" s="663">
        <v>50</v>
      </c>
      <c r="F33" s="661">
        <v>23</v>
      </c>
      <c r="G33" s="662">
        <v>30</v>
      </c>
      <c r="H33" s="663">
        <v>76.67</v>
      </c>
      <c r="I33" s="661">
        <v>50</v>
      </c>
      <c r="J33" s="662">
        <v>30</v>
      </c>
      <c r="K33" s="664">
        <v>166.67</v>
      </c>
      <c r="L33" s="662" t="s">
        <v>451</v>
      </c>
      <c r="M33" s="662" t="s">
        <v>451</v>
      </c>
      <c r="N33" s="664" t="s">
        <v>451</v>
      </c>
      <c r="O33" s="662" t="s">
        <v>451</v>
      </c>
      <c r="P33" s="662" t="s">
        <v>451</v>
      </c>
      <c r="Q33" s="664" t="s">
        <v>451</v>
      </c>
      <c r="R33" s="662" t="s">
        <v>451</v>
      </c>
      <c r="S33" s="662" t="s">
        <v>451</v>
      </c>
      <c r="T33" s="664" t="s">
        <v>451</v>
      </c>
      <c r="U33" s="662" t="s">
        <v>451</v>
      </c>
      <c r="V33" s="662" t="s">
        <v>451</v>
      </c>
      <c r="W33" s="664" t="s">
        <v>451</v>
      </c>
      <c r="X33" s="662" t="s">
        <v>451</v>
      </c>
      <c r="Y33" s="662" t="s">
        <v>451</v>
      </c>
      <c r="Z33" s="664" t="s">
        <v>451</v>
      </c>
      <c r="AA33" s="662" t="s">
        <v>451</v>
      </c>
      <c r="AB33" s="662" t="s">
        <v>451</v>
      </c>
      <c r="AC33" s="664" t="s">
        <v>451</v>
      </c>
    </row>
    <row r="34" spans="1:32">
      <c r="A34" s="659">
        <v>135</v>
      </c>
      <c r="B34" s="660" t="s">
        <v>490</v>
      </c>
      <c r="C34" s="661" t="s">
        <v>451</v>
      </c>
      <c r="D34" s="662" t="s">
        <v>451</v>
      </c>
      <c r="E34" s="663" t="s">
        <v>451</v>
      </c>
      <c r="F34" s="661" t="s">
        <v>451</v>
      </c>
      <c r="G34" s="662" t="s">
        <v>451</v>
      </c>
      <c r="H34" s="663" t="s">
        <v>451</v>
      </c>
      <c r="I34" s="661">
        <v>17</v>
      </c>
      <c r="J34" s="662">
        <v>20</v>
      </c>
      <c r="K34" s="664">
        <v>85</v>
      </c>
      <c r="L34" s="662" t="s">
        <v>451</v>
      </c>
      <c r="M34" s="662" t="s">
        <v>451</v>
      </c>
      <c r="N34" s="664" t="s">
        <v>451</v>
      </c>
      <c r="O34" s="662" t="s">
        <v>451</v>
      </c>
      <c r="P34" s="662" t="s">
        <v>451</v>
      </c>
      <c r="Q34" s="664" t="s">
        <v>451</v>
      </c>
      <c r="R34" s="662" t="s">
        <v>451</v>
      </c>
      <c r="S34" s="662" t="s">
        <v>451</v>
      </c>
      <c r="T34" s="664" t="s">
        <v>451</v>
      </c>
      <c r="U34" s="662" t="s">
        <v>451</v>
      </c>
      <c r="V34" s="662" t="s">
        <v>451</v>
      </c>
      <c r="W34" s="664" t="s">
        <v>451</v>
      </c>
      <c r="X34" s="662" t="s">
        <v>451</v>
      </c>
      <c r="Y34" s="662" t="s">
        <v>451</v>
      </c>
      <c r="Z34" s="664" t="s">
        <v>451</v>
      </c>
      <c r="AA34" s="662" t="s">
        <v>451</v>
      </c>
      <c r="AB34" s="662" t="s">
        <v>451</v>
      </c>
      <c r="AC34" s="664" t="s">
        <v>451</v>
      </c>
    </row>
    <row r="35" spans="1:32" ht="16" thickBot="1">
      <c r="A35" s="659">
        <v>137</v>
      </c>
      <c r="B35" s="660" t="s">
        <v>493</v>
      </c>
      <c r="C35" s="723" t="s">
        <v>451</v>
      </c>
      <c r="D35" s="724">
        <v>15</v>
      </c>
      <c r="E35" s="725">
        <v>0</v>
      </c>
      <c r="F35" s="723">
        <v>1</v>
      </c>
      <c r="G35" s="724">
        <v>15</v>
      </c>
      <c r="H35" s="725">
        <v>6.67</v>
      </c>
      <c r="I35" s="723" t="s">
        <v>451</v>
      </c>
      <c r="J35" s="724" t="s">
        <v>451</v>
      </c>
      <c r="K35" s="726" t="s">
        <v>451</v>
      </c>
      <c r="L35" s="724" t="s">
        <v>451</v>
      </c>
      <c r="M35" s="724" t="s">
        <v>451</v>
      </c>
      <c r="N35" s="726" t="s">
        <v>451</v>
      </c>
      <c r="O35" s="724" t="s">
        <v>451</v>
      </c>
      <c r="P35" s="724" t="s">
        <v>451</v>
      </c>
      <c r="Q35" s="726" t="s">
        <v>451</v>
      </c>
      <c r="R35" s="724" t="s">
        <v>451</v>
      </c>
      <c r="S35" s="724" t="s">
        <v>451</v>
      </c>
      <c r="T35" s="726" t="s">
        <v>451</v>
      </c>
      <c r="U35" s="724" t="s">
        <v>451</v>
      </c>
      <c r="V35" s="724" t="s">
        <v>451</v>
      </c>
      <c r="W35" s="726" t="s">
        <v>451</v>
      </c>
      <c r="X35" s="724" t="s">
        <v>451</v>
      </c>
      <c r="Y35" s="724" t="s">
        <v>451</v>
      </c>
      <c r="Z35" s="726" t="s">
        <v>451</v>
      </c>
      <c r="AA35" s="724" t="s">
        <v>451</v>
      </c>
      <c r="AB35" s="724" t="s">
        <v>451</v>
      </c>
      <c r="AC35" s="726" t="s">
        <v>451</v>
      </c>
    </row>
    <row r="37" spans="1:32">
      <c r="B37" s="727" t="s">
        <v>1084</v>
      </c>
    </row>
    <row r="38" spans="1:32">
      <c r="B38" s="319"/>
    </row>
    <row r="39" spans="1:32">
      <c r="B39" s="319"/>
    </row>
    <row r="40" spans="1:32" ht="16" thickBot="1"/>
    <row r="41" spans="1:32" ht="16" thickBot="1">
      <c r="C41" s="793" t="s">
        <v>994</v>
      </c>
      <c r="D41" s="794"/>
      <c r="E41" s="795"/>
      <c r="F41" s="793" t="s">
        <v>478</v>
      </c>
      <c r="G41" s="794"/>
      <c r="H41" s="794"/>
      <c r="I41" s="793" t="s">
        <v>479</v>
      </c>
      <c r="J41" s="794"/>
      <c r="K41" s="795"/>
      <c r="L41" s="796" t="s">
        <v>480</v>
      </c>
      <c r="M41" s="794"/>
      <c r="N41" s="795"/>
      <c r="O41" s="796" t="s">
        <v>483</v>
      </c>
      <c r="P41" s="794"/>
      <c r="Q41" s="795"/>
      <c r="R41" s="796" t="s">
        <v>484</v>
      </c>
      <c r="S41" s="794"/>
      <c r="T41" s="795"/>
      <c r="U41" s="796" t="s">
        <v>485</v>
      </c>
      <c r="V41" s="794"/>
      <c r="W41" s="795"/>
      <c r="X41" s="796" t="s">
        <v>486</v>
      </c>
      <c r="Y41" s="794"/>
      <c r="Z41" s="795"/>
      <c r="AA41" s="796" t="s">
        <v>505</v>
      </c>
      <c r="AB41" s="794"/>
      <c r="AC41" s="795"/>
      <c r="AD41" s="793" t="s">
        <v>587</v>
      </c>
      <c r="AE41" s="794"/>
      <c r="AF41" s="795"/>
    </row>
    <row r="42" spans="1:32" ht="61" thickBot="1">
      <c r="B42" s="666" t="s">
        <v>1085</v>
      </c>
      <c r="C42" s="316" t="s">
        <v>494</v>
      </c>
      <c r="D42" s="315" t="s">
        <v>495</v>
      </c>
      <c r="E42" s="317" t="s">
        <v>287</v>
      </c>
      <c r="F42" s="315" t="s">
        <v>494</v>
      </c>
      <c r="G42" s="315" t="s">
        <v>495</v>
      </c>
      <c r="H42" s="315" t="s">
        <v>287</v>
      </c>
      <c r="I42" s="316" t="s">
        <v>494</v>
      </c>
      <c r="J42" s="315" t="s">
        <v>495</v>
      </c>
      <c r="K42" s="317" t="s">
        <v>287</v>
      </c>
      <c r="L42" s="315" t="s">
        <v>494</v>
      </c>
      <c r="M42" s="315" t="s">
        <v>495</v>
      </c>
      <c r="N42" s="315" t="s">
        <v>287</v>
      </c>
      <c r="O42" s="315" t="s">
        <v>494</v>
      </c>
      <c r="P42" s="315" t="s">
        <v>495</v>
      </c>
      <c r="Q42" s="315" t="s">
        <v>287</v>
      </c>
      <c r="R42" s="315" t="s">
        <v>494</v>
      </c>
      <c r="S42" s="315" t="s">
        <v>495</v>
      </c>
      <c r="T42" s="315" t="s">
        <v>287</v>
      </c>
      <c r="U42" s="315" t="s">
        <v>494</v>
      </c>
      <c r="V42" s="315" t="s">
        <v>495</v>
      </c>
      <c r="W42" s="315" t="s">
        <v>287</v>
      </c>
      <c r="X42" s="315" t="s">
        <v>494</v>
      </c>
      <c r="Y42" s="315" t="s">
        <v>495</v>
      </c>
      <c r="Z42" s="315" t="s">
        <v>287</v>
      </c>
      <c r="AA42" s="315" t="s">
        <v>494</v>
      </c>
      <c r="AB42" s="315" t="s">
        <v>495</v>
      </c>
      <c r="AC42" s="315" t="s">
        <v>287</v>
      </c>
      <c r="AD42" s="315" t="s">
        <v>494</v>
      </c>
      <c r="AE42" s="315" t="s">
        <v>495</v>
      </c>
      <c r="AF42" s="317" t="s">
        <v>287</v>
      </c>
    </row>
    <row r="43" spans="1:32">
      <c r="A43" s="688"/>
      <c r="B43" s="688" t="s">
        <v>1071</v>
      </c>
      <c r="C43" s="357">
        <v>3135</v>
      </c>
      <c r="D43" s="358">
        <v>3931</v>
      </c>
      <c r="E43" s="718">
        <v>79.750699567540067</v>
      </c>
      <c r="F43" s="357">
        <v>3216</v>
      </c>
      <c r="G43" s="358">
        <v>3993</v>
      </c>
      <c r="H43" s="718">
        <v>80.54094665664914</v>
      </c>
      <c r="I43" s="357">
        <v>3380</v>
      </c>
      <c r="J43" s="358">
        <v>4200</v>
      </c>
      <c r="K43" s="719">
        <v>80.476190476190482</v>
      </c>
      <c r="L43" s="358">
        <v>3421</v>
      </c>
      <c r="M43" s="358">
        <v>4345</v>
      </c>
      <c r="N43" s="719">
        <v>78.734177215189874</v>
      </c>
      <c r="O43" s="358">
        <v>3521</v>
      </c>
      <c r="P43" s="358">
        <v>4491</v>
      </c>
      <c r="Q43" s="719">
        <v>78.401246938321094</v>
      </c>
      <c r="R43" s="358">
        <v>3590</v>
      </c>
      <c r="S43" s="358">
        <v>4707</v>
      </c>
      <c r="T43" s="719">
        <v>76.26938602082005</v>
      </c>
      <c r="U43" s="358">
        <v>3472</v>
      </c>
      <c r="V43" s="358">
        <v>4545</v>
      </c>
      <c r="W43" s="719">
        <v>76.391639163916395</v>
      </c>
      <c r="X43" s="358">
        <v>3100</v>
      </c>
      <c r="Y43" s="358">
        <v>4123</v>
      </c>
      <c r="Z43" s="719">
        <v>75.187969924812023</v>
      </c>
      <c r="AA43" s="358" t="s">
        <v>451</v>
      </c>
      <c r="AB43" s="358" t="s">
        <v>451</v>
      </c>
      <c r="AC43" s="719" t="s">
        <v>451</v>
      </c>
      <c r="AD43" s="357" t="s">
        <v>451</v>
      </c>
      <c r="AE43" s="358" t="s">
        <v>451</v>
      </c>
      <c r="AF43" s="719" t="s">
        <v>451</v>
      </c>
    </row>
    <row r="44" spans="1:32">
      <c r="A44" s="306" t="s">
        <v>1086</v>
      </c>
      <c r="B44" s="728" t="s">
        <v>1087</v>
      </c>
      <c r="C44" s="307">
        <v>295</v>
      </c>
      <c r="D44" s="308">
        <v>380</v>
      </c>
      <c r="E44" s="309">
        <v>77.631578947368425</v>
      </c>
      <c r="F44" s="307">
        <v>257</v>
      </c>
      <c r="G44" s="308">
        <v>340</v>
      </c>
      <c r="H44" s="309">
        <v>75.588235294117652</v>
      </c>
      <c r="I44" s="307">
        <v>266</v>
      </c>
      <c r="J44" s="308">
        <v>348</v>
      </c>
      <c r="K44" s="310">
        <v>76.436781609195407</v>
      </c>
      <c r="L44" s="308">
        <v>228</v>
      </c>
      <c r="M44" s="308">
        <v>313</v>
      </c>
      <c r="N44" s="310">
        <v>72.843450479233226</v>
      </c>
      <c r="O44" s="308">
        <v>212</v>
      </c>
      <c r="P44" s="308">
        <v>301</v>
      </c>
      <c r="Q44" s="310">
        <v>70.431893687707642</v>
      </c>
      <c r="R44" s="308">
        <v>190</v>
      </c>
      <c r="S44" s="308">
        <v>286</v>
      </c>
      <c r="T44" s="310">
        <v>66.43356643356644</v>
      </c>
      <c r="U44" s="308">
        <v>186</v>
      </c>
      <c r="V44" s="308">
        <v>262</v>
      </c>
      <c r="W44" s="310">
        <v>70.992366412213741</v>
      </c>
      <c r="X44" s="308">
        <v>148</v>
      </c>
      <c r="Y44" s="308">
        <v>232</v>
      </c>
      <c r="Z44" s="310">
        <v>63.793103448275865</v>
      </c>
      <c r="AA44" s="308" t="s">
        <v>451</v>
      </c>
      <c r="AB44" s="308" t="s">
        <v>451</v>
      </c>
      <c r="AC44" s="310" t="s">
        <v>451</v>
      </c>
      <c r="AD44" s="307" t="s">
        <v>451</v>
      </c>
      <c r="AE44" s="308" t="s">
        <v>451</v>
      </c>
      <c r="AF44" s="310" t="s">
        <v>451</v>
      </c>
    </row>
    <row r="45" spans="1:32">
      <c r="A45" s="665" t="s">
        <v>1007</v>
      </c>
      <c r="B45" s="421" t="s">
        <v>50</v>
      </c>
      <c r="C45" s="311">
        <v>69</v>
      </c>
      <c r="D45" s="312">
        <v>119</v>
      </c>
      <c r="E45" s="313">
        <v>57.983193277310932</v>
      </c>
      <c r="F45" s="311">
        <v>73</v>
      </c>
      <c r="G45" s="312">
        <v>117</v>
      </c>
      <c r="H45" s="313">
        <v>62.393162393162392</v>
      </c>
      <c r="I45" s="311">
        <v>73</v>
      </c>
      <c r="J45" s="312">
        <v>112</v>
      </c>
      <c r="K45" s="314">
        <v>65.178571428571431</v>
      </c>
      <c r="L45" s="312">
        <v>73</v>
      </c>
      <c r="M45" s="312">
        <v>116</v>
      </c>
      <c r="N45" s="314">
        <v>62.931034482758619</v>
      </c>
      <c r="O45" s="312">
        <v>68</v>
      </c>
      <c r="P45" s="312">
        <v>117</v>
      </c>
      <c r="Q45" s="314">
        <v>58.119658119658126</v>
      </c>
      <c r="R45" s="312">
        <v>53</v>
      </c>
      <c r="S45" s="312">
        <v>107</v>
      </c>
      <c r="T45" s="314">
        <v>49.532710280373834</v>
      </c>
      <c r="U45" s="312">
        <v>57</v>
      </c>
      <c r="V45" s="312">
        <v>95</v>
      </c>
      <c r="W45" s="314">
        <v>60</v>
      </c>
      <c r="X45" s="312">
        <v>49</v>
      </c>
      <c r="Y45" s="312">
        <v>105</v>
      </c>
      <c r="Z45" s="314">
        <v>46.666666666666664</v>
      </c>
      <c r="AA45" s="312" t="s">
        <v>451</v>
      </c>
      <c r="AB45" s="312" t="s">
        <v>451</v>
      </c>
      <c r="AC45" s="314" t="s">
        <v>451</v>
      </c>
      <c r="AD45" s="311" t="s">
        <v>451</v>
      </c>
      <c r="AE45" s="312" t="s">
        <v>451</v>
      </c>
      <c r="AF45" s="314" t="s">
        <v>451</v>
      </c>
    </row>
    <row r="46" spans="1:32">
      <c r="A46" s="665" t="s">
        <v>1008</v>
      </c>
      <c r="B46" s="421" t="s">
        <v>476</v>
      </c>
      <c r="C46" s="311">
        <v>18</v>
      </c>
      <c r="D46" s="312">
        <v>33</v>
      </c>
      <c r="E46" s="313">
        <v>54.54545454545454</v>
      </c>
      <c r="F46" s="311">
        <v>13</v>
      </c>
      <c r="G46" s="312">
        <v>21</v>
      </c>
      <c r="H46" s="313">
        <v>61.904761904761905</v>
      </c>
      <c r="I46" s="311">
        <v>26</v>
      </c>
      <c r="J46" s="312">
        <v>37</v>
      </c>
      <c r="K46" s="314">
        <v>70.270270270270274</v>
      </c>
      <c r="L46" s="312">
        <v>20</v>
      </c>
      <c r="M46" s="312">
        <v>42</v>
      </c>
      <c r="N46" s="314">
        <v>47.619047619047613</v>
      </c>
      <c r="O46" s="312">
        <v>17</v>
      </c>
      <c r="P46" s="312">
        <v>35</v>
      </c>
      <c r="Q46" s="314">
        <v>48.571428571428569</v>
      </c>
      <c r="R46" s="312">
        <v>16</v>
      </c>
      <c r="S46" s="312">
        <v>33</v>
      </c>
      <c r="T46" s="314">
        <v>48.484848484848484</v>
      </c>
      <c r="U46" s="312">
        <v>20</v>
      </c>
      <c r="V46" s="312">
        <v>33</v>
      </c>
      <c r="W46" s="314">
        <v>60.606060606060609</v>
      </c>
      <c r="X46" s="312">
        <v>19</v>
      </c>
      <c r="Y46" s="312">
        <v>31</v>
      </c>
      <c r="Z46" s="314">
        <v>61.29032258064516</v>
      </c>
      <c r="AA46" s="312" t="s">
        <v>451</v>
      </c>
      <c r="AB46" s="312" t="s">
        <v>451</v>
      </c>
      <c r="AC46" s="314" t="s">
        <v>451</v>
      </c>
      <c r="AD46" s="311" t="s">
        <v>451</v>
      </c>
      <c r="AE46" s="312" t="s">
        <v>451</v>
      </c>
      <c r="AF46" s="314" t="s">
        <v>451</v>
      </c>
    </row>
    <row r="47" spans="1:32">
      <c r="A47" s="665" t="s">
        <v>1009</v>
      </c>
      <c r="B47" s="421" t="s">
        <v>55</v>
      </c>
      <c r="C47" s="311">
        <v>38</v>
      </c>
      <c r="D47" s="312">
        <v>39</v>
      </c>
      <c r="E47" s="313">
        <v>97.435897435897431</v>
      </c>
      <c r="F47" s="311">
        <v>38</v>
      </c>
      <c r="G47" s="312">
        <v>39</v>
      </c>
      <c r="H47" s="313">
        <v>97.435897435897431</v>
      </c>
      <c r="I47" s="311">
        <v>30</v>
      </c>
      <c r="J47" s="312">
        <v>32</v>
      </c>
      <c r="K47" s="314">
        <v>93.75</v>
      </c>
      <c r="L47" s="312">
        <v>28</v>
      </c>
      <c r="M47" s="312">
        <v>31</v>
      </c>
      <c r="N47" s="314">
        <v>90.322580645161281</v>
      </c>
      <c r="O47" s="312">
        <v>30</v>
      </c>
      <c r="P47" s="312">
        <v>32</v>
      </c>
      <c r="Q47" s="314">
        <v>93.75</v>
      </c>
      <c r="R47" s="312">
        <v>18</v>
      </c>
      <c r="S47" s="312">
        <v>19</v>
      </c>
      <c r="T47" s="314">
        <v>94.73684210526315</v>
      </c>
      <c r="U47" s="312">
        <v>28</v>
      </c>
      <c r="V47" s="312">
        <v>28</v>
      </c>
      <c r="W47" s="314">
        <v>100</v>
      </c>
      <c r="X47" s="312">
        <v>16</v>
      </c>
      <c r="Y47" s="312">
        <v>17</v>
      </c>
      <c r="Z47" s="314">
        <v>94.117647058823522</v>
      </c>
      <c r="AA47" s="312" t="s">
        <v>451</v>
      </c>
      <c r="AB47" s="312" t="s">
        <v>451</v>
      </c>
      <c r="AC47" s="314" t="s">
        <v>451</v>
      </c>
      <c r="AD47" s="311" t="s">
        <v>451</v>
      </c>
      <c r="AE47" s="312" t="s">
        <v>451</v>
      </c>
      <c r="AF47" s="314" t="s">
        <v>451</v>
      </c>
    </row>
    <row r="48" spans="1:32">
      <c r="A48" s="665" t="s">
        <v>1010</v>
      </c>
      <c r="B48" s="421" t="s">
        <v>477</v>
      </c>
      <c r="C48" s="311" t="s">
        <v>451</v>
      </c>
      <c r="D48" s="312" t="s">
        <v>451</v>
      </c>
      <c r="E48" s="313" t="s">
        <v>451</v>
      </c>
      <c r="F48" s="311" t="s">
        <v>451</v>
      </c>
      <c r="G48" s="312" t="s">
        <v>451</v>
      </c>
      <c r="H48" s="313" t="s">
        <v>451</v>
      </c>
      <c r="I48" s="311" t="s">
        <v>451</v>
      </c>
      <c r="J48" s="312" t="s">
        <v>451</v>
      </c>
      <c r="K48" s="314" t="s">
        <v>451</v>
      </c>
      <c r="L48" s="312" t="s">
        <v>451</v>
      </c>
      <c r="M48" s="312" t="s">
        <v>451</v>
      </c>
      <c r="N48" s="314" t="s">
        <v>451</v>
      </c>
      <c r="O48" s="312" t="s">
        <v>451</v>
      </c>
      <c r="P48" s="312" t="s">
        <v>451</v>
      </c>
      <c r="Q48" s="314" t="s">
        <v>451</v>
      </c>
      <c r="R48" s="312">
        <v>25</v>
      </c>
      <c r="S48" s="312">
        <v>36</v>
      </c>
      <c r="T48" s="314">
        <v>69.444444444444443</v>
      </c>
      <c r="U48" s="312">
        <v>15</v>
      </c>
      <c r="V48" s="312">
        <v>26</v>
      </c>
      <c r="W48" s="314">
        <v>57.692307692307686</v>
      </c>
      <c r="X48" s="312">
        <v>16</v>
      </c>
      <c r="Y48" s="312">
        <v>21</v>
      </c>
      <c r="Z48" s="314">
        <v>76.19047619047619</v>
      </c>
      <c r="AA48" s="312" t="s">
        <v>451</v>
      </c>
      <c r="AB48" s="312" t="s">
        <v>451</v>
      </c>
      <c r="AC48" s="314" t="s">
        <v>451</v>
      </c>
      <c r="AD48" s="311" t="s">
        <v>451</v>
      </c>
      <c r="AE48" s="312" t="s">
        <v>451</v>
      </c>
      <c r="AF48" s="314" t="s">
        <v>451</v>
      </c>
    </row>
    <row r="49" spans="1:32">
      <c r="A49" s="665" t="s">
        <v>1011</v>
      </c>
      <c r="B49" s="421" t="s">
        <v>56</v>
      </c>
      <c r="C49" s="311">
        <v>52</v>
      </c>
      <c r="D49" s="312">
        <v>55</v>
      </c>
      <c r="E49" s="313">
        <v>94.545454545454547</v>
      </c>
      <c r="F49" s="311">
        <v>34</v>
      </c>
      <c r="G49" s="312">
        <v>35</v>
      </c>
      <c r="H49" s="313">
        <v>97.142857142857139</v>
      </c>
      <c r="I49" s="311">
        <v>22</v>
      </c>
      <c r="J49" s="312">
        <v>22</v>
      </c>
      <c r="K49" s="314">
        <v>100</v>
      </c>
      <c r="L49" s="312">
        <v>34</v>
      </c>
      <c r="M49" s="312">
        <v>35</v>
      </c>
      <c r="N49" s="314">
        <v>97.142857142857139</v>
      </c>
      <c r="O49" s="312">
        <v>28</v>
      </c>
      <c r="P49" s="312">
        <v>28</v>
      </c>
      <c r="Q49" s="314">
        <v>100</v>
      </c>
      <c r="R49" s="312">
        <v>37</v>
      </c>
      <c r="S49" s="312">
        <v>39</v>
      </c>
      <c r="T49" s="314">
        <v>94.871794871794862</v>
      </c>
      <c r="U49" s="312">
        <v>28</v>
      </c>
      <c r="V49" s="312">
        <v>30</v>
      </c>
      <c r="W49" s="314">
        <v>93.333333333333329</v>
      </c>
      <c r="X49" s="312">
        <v>31</v>
      </c>
      <c r="Y49" s="312">
        <v>33</v>
      </c>
      <c r="Z49" s="314">
        <v>93.939393939393938</v>
      </c>
      <c r="AA49" s="312" t="s">
        <v>451</v>
      </c>
      <c r="AB49" s="312" t="s">
        <v>451</v>
      </c>
      <c r="AC49" s="314" t="s">
        <v>451</v>
      </c>
      <c r="AD49" s="311" t="s">
        <v>451</v>
      </c>
      <c r="AE49" s="312" t="s">
        <v>451</v>
      </c>
      <c r="AF49" s="314" t="s">
        <v>451</v>
      </c>
    </row>
    <row r="50" spans="1:32" ht="14" customHeight="1">
      <c r="A50" s="665" t="s">
        <v>1012</v>
      </c>
      <c r="B50" s="421" t="s">
        <v>57</v>
      </c>
      <c r="C50" s="311">
        <v>29</v>
      </c>
      <c r="D50" s="312">
        <v>33</v>
      </c>
      <c r="E50" s="313">
        <v>87.878787878787875</v>
      </c>
      <c r="F50" s="311">
        <v>33</v>
      </c>
      <c r="G50" s="312">
        <v>42</v>
      </c>
      <c r="H50" s="313">
        <v>78.571428571428569</v>
      </c>
      <c r="I50" s="311">
        <v>25</v>
      </c>
      <c r="J50" s="312">
        <v>34</v>
      </c>
      <c r="K50" s="314">
        <v>73.529411764705884</v>
      </c>
      <c r="L50" s="312">
        <v>36</v>
      </c>
      <c r="M50" s="312">
        <v>44</v>
      </c>
      <c r="N50" s="314">
        <v>81.818181818181827</v>
      </c>
      <c r="O50" s="312">
        <v>24</v>
      </c>
      <c r="P50" s="312">
        <v>33</v>
      </c>
      <c r="Q50" s="314">
        <v>72.727272727272734</v>
      </c>
      <c r="R50" s="312">
        <v>33</v>
      </c>
      <c r="S50" s="312">
        <v>43</v>
      </c>
      <c r="T50" s="314">
        <v>76.744186046511629</v>
      </c>
      <c r="U50" s="312">
        <v>33</v>
      </c>
      <c r="V50" s="312">
        <v>43</v>
      </c>
      <c r="W50" s="314">
        <v>76.744186046511629</v>
      </c>
      <c r="X50" s="312">
        <v>17</v>
      </c>
      <c r="Y50" s="312">
        <v>25</v>
      </c>
      <c r="Z50" s="314">
        <v>68</v>
      </c>
      <c r="AA50" s="312" t="s">
        <v>451</v>
      </c>
      <c r="AB50" s="312" t="s">
        <v>451</v>
      </c>
      <c r="AC50" s="314" t="s">
        <v>451</v>
      </c>
      <c r="AD50" s="311" t="s">
        <v>451</v>
      </c>
      <c r="AE50" s="312" t="s">
        <v>451</v>
      </c>
      <c r="AF50" s="314" t="s">
        <v>451</v>
      </c>
    </row>
    <row r="51" spans="1:32">
      <c r="A51" s="665" t="s">
        <v>1013</v>
      </c>
      <c r="B51" s="421" t="s">
        <v>54</v>
      </c>
      <c r="C51" s="311">
        <v>21</v>
      </c>
      <c r="D51" s="312">
        <v>24</v>
      </c>
      <c r="E51" s="313">
        <v>87.5</v>
      </c>
      <c r="F51" s="311">
        <v>11</v>
      </c>
      <c r="G51" s="312">
        <v>15</v>
      </c>
      <c r="H51" s="313">
        <v>73.333333333333329</v>
      </c>
      <c r="I51" s="311">
        <v>26</v>
      </c>
      <c r="J51" s="312">
        <v>27</v>
      </c>
      <c r="K51" s="314">
        <v>96.296296296296291</v>
      </c>
      <c r="L51" s="312">
        <v>5</v>
      </c>
      <c r="M51" s="312">
        <v>5</v>
      </c>
      <c r="N51" s="314">
        <v>100</v>
      </c>
      <c r="O51" s="312">
        <v>11</v>
      </c>
      <c r="P51" s="312">
        <v>12</v>
      </c>
      <c r="Q51" s="314">
        <v>91.666666666666657</v>
      </c>
      <c r="R51" s="312">
        <v>2</v>
      </c>
      <c r="S51" s="312">
        <v>2</v>
      </c>
      <c r="T51" s="314">
        <v>100</v>
      </c>
      <c r="U51" s="312">
        <v>3</v>
      </c>
      <c r="V51" s="312">
        <v>4</v>
      </c>
      <c r="W51" s="314">
        <v>75</v>
      </c>
      <c r="X51" s="312" t="s">
        <v>451</v>
      </c>
      <c r="Y51" s="312" t="s">
        <v>451</v>
      </c>
      <c r="Z51" s="314" t="s">
        <v>451</v>
      </c>
      <c r="AA51" s="312" t="s">
        <v>451</v>
      </c>
      <c r="AB51" s="312" t="s">
        <v>451</v>
      </c>
      <c r="AC51" s="314" t="s">
        <v>451</v>
      </c>
      <c r="AD51" s="311" t="s">
        <v>451</v>
      </c>
      <c r="AE51" s="312" t="s">
        <v>451</v>
      </c>
      <c r="AF51" s="314" t="s">
        <v>451</v>
      </c>
    </row>
    <row r="52" spans="1:32">
      <c r="A52" s="665" t="s">
        <v>1014</v>
      </c>
      <c r="B52" s="421" t="s">
        <v>53</v>
      </c>
      <c r="C52" s="311">
        <v>14</v>
      </c>
      <c r="D52" s="312">
        <v>15</v>
      </c>
      <c r="E52" s="313">
        <v>93.333333333333329</v>
      </c>
      <c r="F52" s="311">
        <v>17</v>
      </c>
      <c r="G52" s="312">
        <v>19</v>
      </c>
      <c r="H52" s="313">
        <v>89.473684210526315</v>
      </c>
      <c r="I52" s="311">
        <v>17</v>
      </c>
      <c r="J52" s="312">
        <v>19</v>
      </c>
      <c r="K52" s="314">
        <v>89.473684210526315</v>
      </c>
      <c r="L52" s="312">
        <v>11</v>
      </c>
      <c r="M52" s="312">
        <v>13</v>
      </c>
      <c r="N52" s="314">
        <v>84.615384615384613</v>
      </c>
      <c r="O52" s="312">
        <v>14</v>
      </c>
      <c r="P52" s="312">
        <v>16</v>
      </c>
      <c r="Q52" s="314">
        <v>87.5</v>
      </c>
      <c r="R52" s="312">
        <v>6</v>
      </c>
      <c r="S52" s="312">
        <v>7</v>
      </c>
      <c r="T52" s="314">
        <v>85.714285714285708</v>
      </c>
      <c r="U52" s="312">
        <v>2</v>
      </c>
      <c r="V52" s="312">
        <v>3</v>
      </c>
      <c r="W52" s="314">
        <v>66.666666666666657</v>
      </c>
      <c r="X52" s="312" t="s">
        <v>451</v>
      </c>
      <c r="Y52" s="312" t="s">
        <v>451</v>
      </c>
      <c r="Z52" s="314" t="s">
        <v>451</v>
      </c>
      <c r="AA52" s="312" t="s">
        <v>451</v>
      </c>
      <c r="AB52" s="312" t="s">
        <v>451</v>
      </c>
      <c r="AC52" s="314" t="s">
        <v>451</v>
      </c>
      <c r="AD52" s="311" t="s">
        <v>451</v>
      </c>
      <c r="AE52" s="312" t="s">
        <v>451</v>
      </c>
      <c r="AF52" s="314" t="s">
        <v>451</v>
      </c>
    </row>
    <row r="53" spans="1:32">
      <c r="A53" s="665" t="s">
        <v>1015</v>
      </c>
      <c r="B53" s="421" t="s">
        <v>58</v>
      </c>
      <c r="C53" s="311">
        <v>14</v>
      </c>
      <c r="D53" s="312">
        <v>17</v>
      </c>
      <c r="E53" s="313">
        <v>82.35294117647058</v>
      </c>
      <c r="F53" s="311">
        <v>7</v>
      </c>
      <c r="G53" s="312">
        <v>12</v>
      </c>
      <c r="H53" s="313">
        <v>58.333333333333336</v>
      </c>
      <c r="I53" s="311">
        <v>22</v>
      </c>
      <c r="J53" s="312">
        <v>25</v>
      </c>
      <c r="K53" s="314">
        <v>88</v>
      </c>
      <c r="L53" s="312">
        <v>21</v>
      </c>
      <c r="M53" s="312">
        <v>27</v>
      </c>
      <c r="N53" s="314">
        <v>77.777777777777786</v>
      </c>
      <c r="O53" s="312">
        <v>20</v>
      </c>
      <c r="P53" s="312">
        <v>28</v>
      </c>
      <c r="Q53" s="314">
        <v>71.428571428571431</v>
      </c>
      <c r="R53" s="312" t="s">
        <v>451</v>
      </c>
      <c r="S53" s="312" t="s">
        <v>451</v>
      </c>
      <c r="T53" s="314" t="s">
        <v>451</v>
      </c>
      <c r="U53" s="312" t="s">
        <v>451</v>
      </c>
      <c r="V53" s="312" t="s">
        <v>451</v>
      </c>
      <c r="W53" s="314" t="s">
        <v>451</v>
      </c>
      <c r="X53" s="312" t="s">
        <v>451</v>
      </c>
      <c r="Y53" s="312" t="s">
        <v>451</v>
      </c>
      <c r="Z53" s="314" t="s">
        <v>451</v>
      </c>
      <c r="AA53" s="312" t="s">
        <v>451</v>
      </c>
      <c r="AB53" s="312" t="s">
        <v>451</v>
      </c>
      <c r="AC53" s="314" t="s">
        <v>451</v>
      </c>
      <c r="AD53" s="311" t="s">
        <v>451</v>
      </c>
      <c r="AE53" s="312" t="s">
        <v>451</v>
      </c>
      <c r="AF53" s="314" t="s">
        <v>451</v>
      </c>
    </row>
    <row r="54" spans="1:32">
      <c r="A54" s="665" t="s">
        <v>1016</v>
      </c>
      <c r="B54" s="421" t="s">
        <v>52</v>
      </c>
      <c r="C54" s="311">
        <v>40</v>
      </c>
      <c r="D54" s="312">
        <v>45</v>
      </c>
      <c r="E54" s="313">
        <v>88.888888888888886</v>
      </c>
      <c r="F54" s="311">
        <v>31</v>
      </c>
      <c r="G54" s="312">
        <v>40</v>
      </c>
      <c r="H54" s="313">
        <v>77.5</v>
      </c>
      <c r="I54" s="311">
        <v>25</v>
      </c>
      <c r="J54" s="312">
        <v>40</v>
      </c>
      <c r="K54" s="314">
        <v>62.5</v>
      </c>
      <c r="L54" s="312" t="s">
        <v>451</v>
      </c>
      <c r="M54" s="312" t="s">
        <v>451</v>
      </c>
      <c r="N54" s="314" t="s">
        <v>451</v>
      </c>
      <c r="O54" s="312" t="s">
        <v>451</v>
      </c>
      <c r="P54" s="312" t="s">
        <v>451</v>
      </c>
      <c r="Q54" s="314" t="s">
        <v>451</v>
      </c>
      <c r="R54" s="312" t="s">
        <v>451</v>
      </c>
      <c r="S54" s="312" t="s">
        <v>451</v>
      </c>
      <c r="T54" s="314" t="s">
        <v>451</v>
      </c>
      <c r="U54" s="312" t="s">
        <v>451</v>
      </c>
      <c r="V54" s="312" t="s">
        <v>451</v>
      </c>
      <c r="W54" s="314" t="s">
        <v>451</v>
      </c>
      <c r="X54" s="312" t="s">
        <v>451</v>
      </c>
      <c r="Y54" s="312" t="s">
        <v>451</v>
      </c>
      <c r="Z54" s="314" t="s">
        <v>451</v>
      </c>
      <c r="AA54" s="312" t="s">
        <v>451</v>
      </c>
      <c r="AB54" s="312" t="s">
        <v>451</v>
      </c>
      <c r="AC54" s="314" t="s">
        <v>451</v>
      </c>
      <c r="AD54" s="311" t="s">
        <v>451</v>
      </c>
      <c r="AE54" s="312" t="s">
        <v>451</v>
      </c>
      <c r="AF54" s="314" t="s">
        <v>451</v>
      </c>
    </row>
    <row r="55" spans="1:32">
      <c r="A55" s="688"/>
      <c r="B55" s="688" t="s">
        <v>1073</v>
      </c>
      <c r="C55" s="354">
        <v>976</v>
      </c>
      <c r="D55" s="355">
        <v>1050</v>
      </c>
      <c r="E55" s="714">
        <v>92.952380952380949</v>
      </c>
      <c r="F55" s="354">
        <v>1016</v>
      </c>
      <c r="G55" s="355">
        <v>1054</v>
      </c>
      <c r="H55" s="714">
        <v>96.394686907020883</v>
      </c>
      <c r="I55" s="354">
        <v>993</v>
      </c>
      <c r="J55" s="355">
        <v>1048</v>
      </c>
      <c r="K55" s="715">
        <v>94.751908396946561</v>
      </c>
      <c r="L55" s="355">
        <v>1044</v>
      </c>
      <c r="M55" s="355">
        <v>1129</v>
      </c>
      <c r="N55" s="715">
        <v>92.47121346324181</v>
      </c>
      <c r="O55" s="355">
        <v>1050</v>
      </c>
      <c r="P55" s="355">
        <v>1121</v>
      </c>
      <c r="Q55" s="715">
        <v>93.666369313113293</v>
      </c>
      <c r="R55" s="355">
        <v>1151</v>
      </c>
      <c r="S55" s="355">
        <v>1178</v>
      </c>
      <c r="T55" s="715">
        <v>97.707979626485567</v>
      </c>
      <c r="U55" s="355">
        <v>1124</v>
      </c>
      <c r="V55" s="355">
        <v>1093</v>
      </c>
      <c r="W55" s="715">
        <v>102.83623055809699</v>
      </c>
      <c r="X55" s="355" t="s">
        <v>451</v>
      </c>
      <c r="Y55" s="355" t="s">
        <v>451</v>
      </c>
      <c r="Z55" s="715" t="s">
        <v>451</v>
      </c>
      <c r="AA55" s="355" t="s">
        <v>451</v>
      </c>
      <c r="AB55" s="355" t="s">
        <v>451</v>
      </c>
      <c r="AC55" s="715" t="s">
        <v>451</v>
      </c>
      <c r="AD55" s="354" t="s">
        <v>451</v>
      </c>
      <c r="AE55" s="355" t="s">
        <v>451</v>
      </c>
      <c r="AF55" s="715" t="s">
        <v>451</v>
      </c>
    </row>
    <row r="56" spans="1:32">
      <c r="A56" s="306" t="s">
        <v>1088</v>
      </c>
      <c r="B56" s="728" t="s">
        <v>1089</v>
      </c>
      <c r="C56" s="307">
        <v>77</v>
      </c>
      <c r="D56" s="308">
        <v>83</v>
      </c>
      <c r="E56" s="309">
        <v>92.771084337349393</v>
      </c>
      <c r="F56" s="307">
        <v>103</v>
      </c>
      <c r="G56" s="308">
        <v>104</v>
      </c>
      <c r="H56" s="309">
        <v>99.038461538461547</v>
      </c>
      <c r="I56" s="307">
        <v>98</v>
      </c>
      <c r="J56" s="308">
        <v>100</v>
      </c>
      <c r="K56" s="310">
        <v>98</v>
      </c>
      <c r="L56" s="308">
        <v>105</v>
      </c>
      <c r="M56" s="308">
        <v>106</v>
      </c>
      <c r="N56" s="310">
        <v>99.056603773584911</v>
      </c>
      <c r="O56" s="308">
        <v>73</v>
      </c>
      <c r="P56" s="308">
        <v>81</v>
      </c>
      <c r="Q56" s="310">
        <v>90.123456790123456</v>
      </c>
      <c r="R56" s="308">
        <v>107</v>
      </c>
      <c r="S56" s="308">
        <v>102</v>
      </c>
      <c r="T56" s="310">
        <v>104.90196078431373</v>
      </c>
      <c r="U56" s="308">
        <v>98</v>
      </c>
      <c r="V56" s="308">
        <v>104</v>
      </c>
      <c r="W56" s="310">
        <v>94.230769230769226</v>
      </c>
      <c r="X56" s="308" t="s">
        <v>451</v>
      </c>
      <c r="Y56" s="308" t="s">
        <v>451</v>
      </c>
      <c r="Z56" s="310" t="s">
        <v>451</v>
      </c>
      <c r="AA56" s="308" t="s">
        <v>451</v>
      </c>
      <c r="AB56" s="308" t="s">
        <v>451</v>
      </c>
      <c r="AC56" s="310" t="s">
        <v>451</v>
      </c>
      <c r="AD56" s="307" t="s">
        <v>451</v>
      </c>
      <c r="AE56" s="308" t="s">
        <v>451</v>
      </c>
      <c r="AF56" s="310" t="s">
        <v>451</v>
      </c>
    </row>
    <row r="57" spans="1:32">
      <c r="A57" s="665" t="s">
        <v>997</v>
      </c>
      <c r="B57" s="421" t="s">
        <v>487</v>
      </c>
      <c r="C57" s="311" t="s">
        <v>451</v>
      </c>
      <c r="D57" s="312" t="s">
        <v>451</v>
      </c>
      <c r="E57" s="313" t="s">
        <v>451</v>
      </c>
      <c r="F57" s="311" t="s">
        <v>451</v>
      </c>
      <c r="G57" s="312" t="s">
        <v>451</v>
      </c>
      <c r="H57" s="313" t="s">
        <v>451</v>
      </c>
      <c r="I57" s="311" t="s">
        <v>451</v>
      </c>
      <c r="J57" s="312" t="s">
        <v>451</v>
      </c>
      <c r="K57" s="314" t="s">
        <v>451</v>
      </c>
      <c r="L57" s="312">
        <v>2</v>
      </c>
      <c r="M57" s="312">
        <v>2</v>
      </c>
      <c r="N57" s="314">
        <v>100</v>
      </c>
      <c r="O57" s="312">
        <v>2</v>
      </c>
      <c r="P57" s="312">
        <v>2</v>
      </c>
      <c r="Q57" s="314">
        <v>100</v>
      </c>
      <c r="R57" s="312">
        <v>6</v>
      </c>
      <c r="S57" s="312">
        <v>3</v>
      </c>
      <c r="T57" s="314">
        <v>200</v>
      </c>
      <c r="U57" s="312">
        <v>9</v>
      </c>
      <c r="V57" s="312">
        <v>11</v>
      </c>
      <c r="W57" s="314">
        <v>81.818181818181827</v>
      </c>
      <c r="X57" s="312" t="s">
        <v>451</v>
      </c>
      <c r="Y57" s="312" t="s">
        <v>451</v>
      </c>
      <c r="Z57" s="314" t="s">
        <v>451</v>
      </c>
      <c r="AA57" s="312" t="s">
        <v>451</v>
      </c>
      <c r="AB57" s="312" t="s">
        <v>451</v>
      </c>
      <c r="AC57" s="314" t="s">
        <v>451</v>
      </c>
      <c r="AD57" s="311" t="s">
        <v>451</v>
      </c>
      <c r="AE57" s="312" t="s">
        <v>451</v>
      </c>
      <c r="AF57" s="314" t="s">
        <v>451</v>
      </c>
    </row>
    <row r="58" spans="1:32">
      <c r="A58" s="665" t="s">
        <v>998</v>
      </c>
      <c r="B58" s="421" t="s">
        <v>489</v>
      </c>
      <c r="C58" s="311">
        <v>66</v>
      </c>
      <c r="D58" s="312">
        <v>72</v>
      </c>
      <c r="E58" s="313">
        <v>91.666666666666657</v>
      </c>
      <c r="F58" s="311">
        <v>70</v>
      </c>
      <c r="G58" s="312">
        <v>71</v>
      </c>
      <c r="H58" s="313">
        <v>98.591549295774655</v>
      </c>
      <c r="I58" s="311">
        <v>48</v>
      </c>
      <c r="J58" s="312">
        <v>49</v>
      </c>
      <c r="K58" s="314">
        <v>97.959183673469383</v>
      </c>
      <c r="L58" s="312">
        <v>77</v>
      </c>
      <c r="M58" s="312">
        <v>78</v>
      </c>
      <c r="N58" s="314">
        <v>98.71794871794873</v>
      </c>
      <c r="O58" s="312">
        <v>40</v>
      </c>
      <c r="P58" s="312">
        <v>42</v>
      </c>
      <c r="Q58" s="314">
        <v>95.238095238095227</v>
      </c>
      <c r="R58" s="312">
        <v>72</v>
      </c>
      <c r="S58" s="312">
        <v>66</v>
      </c>
      <c r="T58" s="314">
        <v>109.09090909090908</v>
      </c>
      <c r="U58" s="312">
        <v>65</v>
      </c>
      <c r="V58" s="312">
        <v>67</v>
      </c>
      <c r="W58" s="314">
        <v>97.014925373134332</v>
      </c>
      <c r="X58" s="312" t="s">
        <v>451</v>
      </c>
      <c r="Y58" s="312" t="s">
        <v>451</v>
      </c>
      <c r="Z58" s="314" t="s">
        <v>451</v>
      </c>
      <c r="AA58" s="312" t="s">
        <v>451</v>
      </c>
      <c r="AB58" s="312" t="s">
        <v>451</v>
      </c>
      <c r="AC58" s="314" t="s">
        <v>451</v>
      </c>
      <c r="AD58" s="311" t="s">
        <v>451</v>
      </c>
      <c r="AE58" s="312" t="s">
        <v>451</v>
      </c>
      <c r="AF58" s="314" t="s">
        <v>451</v>
      </c>
    </row>
    <row r="59" spans="1:32">
      <c r="A59" s="665" t="s">
        <v>999</v>
      </c>
      <c r="B59" s="421" t="s">
        <v>491</v>
      </c>
      <c r="C59" s="311">
        <v>3</v>
      </c>
      <c r="D59" s="312">
        <v>3</v>
      </c>
      <c r="E59" s="313">
        <v>100</v>
      </c>
      <c r="F59" s="311">
        <v>6</v>
      </c>
      <c r="G59" s="312">
        <v>6</v>
      </c>
      <c r="H59" s="313">
        <v>100</v>
      </c>
      <c r="I59" s="311">
        <v>12</v>
      </c>
      <c r="J59" s="312">
        <v>12</v>
      </c>
      <c r="K59" s="314">
        <v>100</v>
      </c>
      <c r="L59" s="312">
        <v>22</v>
      </c>
      <c r="M59" s="312">
        <v>22</v>
      </c>
      <c r="N59" s="314">
        <v>100</v>
      </c>
      <c r="O59" s="312">
        <v>31</v>
      </c>
      <c r="P59" s="312">
        <v>37</v>
      </c>
      <c r="Q59" s="314">
        <v>83.78378378378379</v>
      </c>
      <c r="R59" s="312">
        <v>29</v>
      </c>
      <c r="S59" s="312">
        <v>33</v>
      </c>
      <c r="T59" s="314">
        <v>87.878787878787875</v>
      </c>
      <c r="U59" s="312">
        <v>24</v>
      </c>
      <c r="V59" s="312">
        <v>26</v>
      </c>
      <c r="W59" s="314">
        <v>92.307692307692307</v>
      </c>
      <c r="X59" s="312" t="s">
        <v>451</v>
      </c>
      <c r="Y59" s="312" t="s">
        <v>451</v>
      </c>
      <c r="Z59" s="314" t="s">
        <v>451</v>
      </c>
      <c r="AA59" s="312" t="s">
        <v>451</v>
      </c>
      <c r="AB59" s="312" t="s">
        <v>451</v>
      </c>
      <c r="AC59" s="314" t="s">
        <v>451</v>
      </c>
      <c r="AD59" s="311" t="s">
        <v>451</v>
      </c>
      <c r="AE59" s="312" t="s">
        <v>451</v>
      </c>
      <c r="AF59" s="314" t="s">
        <v>451</v>
      </c>
    </row>
    <row r="60" spans="1:32">
      <c r="A60" s="665" t="s">
        <v>1001</v>
      </c>
      <c r="B60" s="421" t="s">
        <v>492</v>
      </c>
      <c r="C60" s="311" t="s">
        <v>451</v>
      </c>
      <c r="D60" s="312" t="s">
        <v>451</v>
      </c>
      <c r="E60" s="313" t="s">
        <v>451</v>
      </c>
      <c r="F60" s="311" t="s">
        <v>451</v>
      </c>
      <c r="G60" s="312" t="s">
        <v>451</v>
      </c>
      <c r="H60" s="313" t="s">
        <v>451</v>
      </c>
      <c r="I60" s="311">
        <v>6</v>
      </c>
      <c r="J60" s="312">
        <v>7</v>
      </c>
      <c r="K60" s="314">
        <v>85.714285714285708</v>
      </c>
      <c r="L60" s="312">
        <v>3</v>
      </c>
      <c r="M60" s="312">
        <v>3</v>
      </c>
      <c r="N60" s="314">
        <v>100</v>
      </c>
      <c r="O60" s="312" t="s">
        <v>451</v>
      </c>
      <c r="P60" s="312" t="s">
        <v>451</v>
      </c>
      <c r="Q60" s="314" t="s">
        <v>451</v>
      </c>
      <c r="R60" s="312" t="s">
        <v>451</v>
      </c>
      <c r="S60" s="312" t="s">
        <v>451</v>
      </c>
      <c r="T60" s="314" t="s">
        <v>451</v>
      </c>
      <c r="U60" s="312" t="s">
        <v>451</v>
      </c>
      <c r="V60" s="312" t="s">
        <v>451</v>
      </c>
      <c r="W60" s="314" t="s">
        <v>451</v>
      </c>
      <c r="X60" s="312" t="s">
        <v>451</v>
      </c>
      <c r="Y60" s="312" t="s">
        <v>451</v>
      </c>
      <c r="Z60" s="314" t="s">
        <v>451</v>
      </c>
      <c r="AA60" s="312" t="s">
        <v>451</v>
      </c>
      <c r="AB60" s="312" t="s">
        <v>451</v>
      </c>
      <c r="AC60" s="314" t="s">
        <v>451</v>
      </c>
      <c r="AD60" s="311" t="s">
        <v>451</v>
      </c>
      <c r="AE60" s="312" t="s">
        <v>451</v>
      </c>
      <c r="AF60" s="314" t="s">
        <v>451</v>
      </c>
    </row>
    <row r="61" spans="1:32">
      <c r="A61" s="665" t="s">
        <v>1002</v>
      </c>
      <c r="B61" s="421" t="s">
        <v>493</v>
      </c>
      <c r="C61" s="311" t="s">
        <v>451</v>
      </c>
      <c r="D61" s="312" t="s">
        <v>451</v>
      </c>
      <c r="E61" s="313" t="s">
        <v>451</v>
      </c>
      <c r="F61" s="311" t="s">
        <v>451</v>
      </c>
      <c r="G61" s="312" t="s">
        <v>451</v>
      </c>
      <c r="H61" s="313" t="s">
        <v>451</v>
      </c>
      <c r="I61" s="311" t="s">
        <v>451</v>
      </c>
      <c r="J61" s="312" t="s">
        <v>451</v>
      </c>
      <c r="K61" s="314" t="s">
        <v>451</v>
      </c>
      <c r="L61" s="312">
        <v>1</v>
      </c>
      <c r="M61" s="312">
        <v>1</v>
      </c>
      <c r="N61" s="314">
        <v>100</v>
      </c>
      <c r="O61" s="312" t="s">
        <v>451</v>
      </c>
      <c r="P61" s="312" t="s">
        <v>451</v>
      </c>
      <c r="Q61" s="314" t="s">
        <v>451</v>
      </c>
      <c r="R61" s="312" t="s">
        <v>451</v>
      </c>
      <c r="S61" s="312" t="s">
        <v>451</v>
      </c>
      <c r="T61" s="314" t="s">
        <v>451</v>
      </c>
      <c r="U61" s="312" t="s">
        <v>451</v>
      </c>
      <c r="V61" s="312" t="s">
        <v>451</v>
      </c>
      <c r="W61" s="314" t="s">
        <v>451</v>
      </c>
      <c r="X61" s="312" t="s">
        <v>451</v>
      </c>
      <c r="Y61" s="312" t="s">
        <v>451</v>
      </c>
      <c r="Z61" s="314" t="s">
        <v>451</v>
      </c>
      <c r="AA61" s="312" t="s">
        <v>451</v>
      </c>
      <c r="AB61" s="312" t="s">
        <v>451</v>
      </c>
      <c r="AC61" s="314" t="s">
        <v>451</v>
      </c>
      <c r="AD61" s="311" t="s">
        <v>451</v>
      </c>
      <c r="AE61" s="312" t="s">
        <v>451</v>
      </c>
      <c r="AF61" s="314" t="s">
        <v>451</v>
      </c>
    </row>
    <row r="62" spans="1:32">
      <c r="A62" s="665" t="s">
        <v>1000</v>
      </c>
      <c r="B62" s="421" t="s">
        <v>488</v>
      </c>
      <c r="C62" s="311">
        <v>8</v>
      </c>
      <c r="D62" s="312">
        <v>8</v>
      </c>
      <c r="E62" s="313">
        <v>100</v>
      </c>
      <c r="F62" s="311">
        <v>24</v>
      </c>
      <c r="G62" s="312">
        <v>24</v>
      </c>
      <c r="H62" s="313">
        <v>100</v>
      </c>
      <c r="I62" s="311">
        <v>30</v>
      </c>
      <c r="J62" s="312">
        <v>30</v>
      </c>
      <c r="K62" s="314">
        <v>100</v>
      </c>
      <c r="L62" s="312" t="s">
        <v>451</v>
      </c>
      <c r="M62" s="312" t="s">
        <v>451</v>
      </c>
      <c r="N62" s="314" t="s">
        <v>451</v>
      </c>
      <c r="O62" s="312" t="s">
        <v>451</v>
      </c>
      <c r="P62" s="312" t="s">
        <v>451</v>
      </c>
      <c r="Q62" s="314" t="s">
        <v>451</v>
      </c>
      <c r="R62" s="312" t="s">
        <v>451</v>
      </c>
      <c r="S62" s="312" t="s">
        <v>451</v>
      </c>
      <c r="T62" s="314" t="s">
        <v>451</v>
      </c>
      <c r="U62" s="312" t="s">
        <v>451</v>
      </c>
      <c r="V62" s="312" t="s">
        <v>451</v>
      </c>
      <c r="W62" s="314" t="s">
        <v>451</v>
      </c>
      <c r="X62" s="312" t="s">
        <v>451</v>
      </c>
      <c r="Y62" s="312" t="s">
        <v>451</v>
      </c>
      <c r="Z62" s="314" t="s">
        <v>451</v>
      </c>
      <c r="AA62" s="312" t="s">
        <v>451</v>
      </c>
      <c r="AB62" s="312" t="s">
        <v>451</v>
      </c>
      <c r="AC62" s="314" t="s">
        <v>451</v>
      </c>
      <c r="AD62" s="311" t="s">
        <v>451</v>
      </c>
      <c r="AE62" s="312" t="s">
        <v>451</v>
      </c>
      <c r="AF62" s="314" t="s">
        <v>451</v>
      </c>
    </row>
    <row r="63" spans="1:32">
      <c r="A63" s="665" t="s">
        <v>1003</v>
      </c>
      <c r="B63" s="421" t="s">
        <v>490</v>
      </c>
      <c r="C63" s="311" t="s">
        <v>451</v>
      </c>
      <c r="D63" s="312" t="s">
        <v>451</v>
      </c>
      <c r="E63" s="313" t="s">
        <v>451</v>
      </c>
      <c r="F63" s="311" t="s">
        <v>451</v>
      </c>
      <c r="G63" s="312" t="s">
        <v>451</v>
      </c>
      <c r="H63" s="313" t="s">
        <v>451</v>
      </c>
      <c r="I63" s="311">
        <v>2</v>
      </c>
      <c r="J63" s="312">
        <v>2</v>
      </c>
      <c r="K63" s="314">
        <v>100</v>
      </c>
      <c r="L63" s="312" t="s">
        <v>451</v>
      </c>
      <c r="M63" s="312" t="s">
        <v>451</v>
      </c>
      <c r="N63" s="314" t="s">
        <v>451</v>
      </c>
      <c r="O63" s="312" t="s">
        <v>451</v>
      </c>
      <c r="P63" s="312" t="s">
        <v>451</v>
      </c>
      <c r="Q63" s="314" t="s">
        <v>451</v>
      </c>
      <c r="R63" s="312" t="s">
        <v>451</v>
      </c>
      <c r="S63" s="312" t="s">
        <v>451</v>
      </c>
      <c r="T63" s="314" t="s">
        <v>451</v>
      </c>
      <c r="U63" s="312" t="s">
        <v>451</v>
      </c>
      <c r="V63" s="312" t="s">
        <v>451</v>
      </c>
      <c r="W63" s="314" t="s">
        <v>451</v>
      </c>
      <c r="X63" s="312" t="s">
        <v>451</v>
      </c>
      <c r="Y63" s="312" t="s">
        <v>451</v>
      </c>
      <c r="Z63" s="314" t="s">
        <v>451</v>
      </c>
      <c r="AA63" s="312" t="s">
        <v>451</v>
      </c>
      <c r="AB63" s="312" t="s">
        <v>451</v>
      </c>
      <c r="AC63" s="314" t="s">
        <v>451</v>
      </c>
      <c r="AD63" s="311" t="s">
        <v>451</v>
      </c>
      <c r="AE63" s="312" t="s">
        <v>451</v>
      </c>
      <c r="AF63" s="314" t="s">
        <v>451</v>
      </c>
    </row>
    <row r="64" spans="1:32" ht="16" thickBot="1">
      <c r="A64" s="665" t="s">
        <v>1004</v>
      </c>
      <c r="B64" s="421" t="s">
        <v>492</v>
      </c>
      <c r="C64" s="321" t="s">
        <v>451</v>
      </c>
      <c r="D64" s="322" t="s">
        <v>451</v>
      </c>
      <c r="E64" s="323" t="s">
        <v>451</v>
      </c>
      <c r="F64" s="321">
        <v>3</v>
      </c>
      <c r="G64" s="322">
        <v>3</v>
      </c>
      <c r="H64" s="323">
        <v>100</v>
      </c>
      <c r="I64" s="321" t="s">
        <v>451</v>
      </c>
      <c r="J64" s="322" t="s">
        <v>451</v>
      </c>
      <c r="K64" s="324" t="s">
        <v>451</v>
      </c>
      <c r="L64" s="322" t="s">
        <v>451</v>
      </c>
      <c r="M64" s="322" t="s">
        <v>451</v>
      </c>
      <c r="N64" s="324" t="s">
        <v>451</v>
      </c>
      <c r="O64" s="322" t="s">
        <v>451</v>
      </c>
      <c r="P64" s="322" t="s">
        <v>451</v>
      </c>
      <c r="Q64" s="324" t="s">
        <v>451</v>
      </c>
      <c r="R64" s="322" t="s">
        <v>451</v>
      </c>
      <c r="S64" s="322" t="s">
        <v>451</v>
      </c>
      <c r="T64" s="324" t="s">
        <v>451</v>
      </c>
      <c r="U64" s="322" t="s">
        <v>451</v>
      </c>
      <c r="V64" s="322" t="s">
        <v>451</v>
      </c>
      <c r="W64" s="324" t="s">
        <v>451</v>
      </c>
      <c r="X64" s="322" t="s">
        <v>451</v>
      </c>
      <c r="Y64" s="322" t="s">
        <v>451</v>
      </c>
      <c r="Z64" s="324" t="s">
        <v>451</v>
      </c>
      <c r="AA64" s="322" t="s">
        <v>451</v>
      </c>
      <c r="AB64" s="322" t="s">
        <v>451</v>
      </c>
      <c r="AC64" s="324" t="s">
        <v>451</v>
      </c>
      <c r="AD64" s="321" t="s">
        <v>451</v>
      </c>
      <c r="AE64" s="322" t="s">
        <v>451</v>
      </c>
      <c r="AF64" s="324" t="s">
        <v>451</v>
      </c>
    </row>
    <row r="65" spans="1:32">
      <c r="B65" s="729" t="s">
        <v>1090</v>
      </c>
    </row>
    <row r="67" spans="1:32" ht="16" thickBot="1"/>
    <row r="68" spans="1:32" ht="16" thickBot="1">
      <c r="C68" s="793" t="s">
        <v>994</v>
      </c>
      <c r="D68" s="794"/>
      <c r="E68" s="795"/>
      <c r="F68" s="793" t="s">
        <v>478</v>
      </c>
      <c r="G68" s="794"/>
      <c r="H68" s="794"/>
      <c r="I68" s="793" t="s">
        <v>479</v>
      </c>
      <c r="J68" s="794"/>
      <c r="K68" s="795"/>
      <c r="L68" s="796" t="s">
        <v>480</v>
      </c>
      <c r="M68" s="794"/>
      <c r="N68" s="795"/>
      <c r="O68" s="796" t="s">
        <v>483</v>
      </c>
      <c r="P68" s="794"/>
      <c r="Q68" s="795"/>
      <c r="R68" s="796" t="s">
        <v>484</v>
      </c>
      <c r="S68" s="794"/>
      <c r="T68" s="795"/>
      <c r="U68" s="796" t="s">
        <v>485</v>
      </c>
      <c r="V68" s="794"/>
      <c r="W68" s="795"/>
      <c r="X68" s="796" t="s">
        <v>486</v>
      </c>
      <c r="Y68" s="794"/>
      <c r="Z68" s="795"/>
      <c r="AA68" s="796" t="s">
        <v>505</v>
      </c>
      <c r="AB68" s="794"/>
      <c r="AC68" s="795"/>
      <c r="AD68" s="793" t="s">
        <v>587</v>
      </c>
      <c r="AE68" s="794"/>
      <c r="AF68" s="795"/>
    </row>
    <row r="69" spans="1:32" ht="60">
      <c r="B69" s="666" t="s">
        <v>1091</v>
      </c>
      <c r="C69" s="316" t="s">
        <v>496</v>
      </c>
      <c r="D69" s="315" t="s">
        <v>482</v>
      </c>
      <c r="E69" s="317" t="s">
        <v>287</v>
      </c>
      <c r="F69" s="315" t="s">
        <v>496</v>
      </c>
      <c r="G69" s="315" t="s">
        <v>482</v>
      </c>
      <c r="H69" s="315" t="s">
        <v>287</v>
      </c>
      <c r="I69" s="316" t="s">
        <v>496</v>
      </c>
      <c r="J69" s="315" t="s">
        <v>482</v>
      </c>
      <c r="K69" s="317" t="s">
        <v>287</v>
      </c>
      <c r="L69" s="315" t="s">
        <v>496</v>
      </c>
      <c r="M69" s="315" t="s">
        <v>482</v>
      </c>
      <c r="N69" s="315" t="s">
        <v>287</v>
      </c>
      <c r="O69" s="315" t="s">
        <v>496</v>
      </c>
      <c r="P69" s="315" t="s">
        <v>482</v>
      </c>
      <c r="Q69" s="315" t="s">
        <v>287</v>
      </c>
      <c r="R69" s="315" t="s">
        <v>496</v>
      </c>
      <c r="S69" s="315" t="s">
        <v>482</v>
      </c>
      <c r="T69" s="315" t="s">
        <v>287</v>
      </c>
      <c r="U69" s="315" t="s">
        <v>496</v>
      </c>
      <c r="V69" s="315" t="s">
        <v>482</v>
      </c>
      <c r="W69" s="315" t="s">
        <v>287</v>
      </c>
      <c r="X69" s="315" t="s">
        <v>496</v>
      </c>
      <c r="Y69" s="315" t="s">
        <v>482</v>
      </c>
      <c r="Z69" s="315" t="s">
        <v>287</v>
      </c>
      <c r="AA69" s="315" t="s">
        <v>496</v>
      </c>
      <c r="AB69" s="315" t="s">
        <v>482</v>
      </c>
      <c r="AC69" s="315" t="s">
        <v>287</v>
      </c>
      <c r="AD69" s="315" t="s">
        <v>496</v>
      </c>
      <c r="AE69" s="315" t="s">
        <v>482</v>
      </c>
      <c r="AF69" s="317" t="s">
        <v>287</v>
      </c>
    </row>
    <row r="70" spans="1:32">
      <c r="B70" s="320" t="s">
        <v>475</v>
      </c>
      <c r="C70" s="307"/>
      <c r="D70" s="308"/>
      <c r="E70" s="309"/>
      <c r="F70" s="329"/>
      <c r="G70" s="325"/>
      <c r="H70" s="326"/>
      <c r="I70" s="325"/>
      <c r="J70" s="325"/>
      <c r="K70" s="326"/>
      <c r="L70" s="325"/>
      <c r="M70" s="325"/>
      <c r="N70" s="326"/>
      <c r="O70" s="325"/>
      <c r="P70" s="325"/>
      <c r="Q70" s="326"/>
      <c r="R70" s="325"/>
      <c r="S70" s="325"/>
      <c r="T70" s="326"/>
      <c r="U70" s="308"/>
      <c r="V70" s="308"/>
      <c r="W70" s="310"/>
      <c r="X70" s="16"/>
      <c r="Y70" s="16"/>
      <c r="Z70" s="16"/>
      <c r="AA70" s="16"/>
      <c r="AB70" s="16"/>
      <c r="AC70" s="16"/>
      <c r="AD70" s="16"/>
      <c r="AE70" s="16"/>
      <c r="AF70" s="145"/>
    </row>
    <row r="71" spans="1:32">
      <c r="A71" s="665" t="s">
        <v>1007</v>
      </c>
      <c r="B71" s="421" t="s">
        <v>50</v>
      </c>
      <c r="C71" s="311">
        <v>119</v>
      </c>
      <c r="D71" s="312">
        <v>120</v>
      </c>
      <c r="E71" s="313">
        <v>99.166666666666671</v>
      </c>
      <c r="F71" s="311">
        <v>117</v>
      </c>
      <c r="G71" s="312">
        <v>120</v>
      </c>
      <c r="H71" s="313">
        <v>97.5</v>
      </c>
      <c r="I71" s="311">
        <v>112</v>
      </c>
      <c r="J71" s="312">
        <v>120</v>
      </c>
      <c r="K71" s="314">
        <v>93.333333333333329</v>
      </c>
      <c r="L71" s="312">
        <v>116</v>
      </c>
      <c r="M71" s="312">
        <v>120</v>
      </c>
      <c r="N71" s="314">
        <v>96.666666666666671</v>
      </c>
      <c r="O71" s="312">
        <v>117</v>
      </c>
      <c r="P71" s="312">
        <v>120</v>
      </c>
      <c r="Q71" s="314">
        <v>97.5</v>
      </c>
      <c r="R71" s="312">
        <v>107</v>
      </c>
      <c r="S71" s="312">
        <v>120</v>
      </c>
      <c r="T71" s="314">
        <v>89.166666666666671</v>
      </c>
      <c r="U71" s="312">
        <v>95</v>
      </c>
      <c r="V71" s="312">
        <v>120</v>
      </c>
      <c r="W71" s="314">
        <v>79.166666666666657</v>
      </c>
      <c r="X71" s="312">
        <v>105</v>
      </c>
      <c r="Y71" s="312">
        <v>160</v>
      </c>
      <c r="Z71" s="314">
        <v>65.625</v>
      </c>
      <c r="AA71" s="312" t="s">
        <v>451</v>
      </c>
      <c r="AB71" s="312" t="s">
        <v>451</v>
      </c>
      <c r="AC71" s="314" t="s">
        <v>451</v>
      </c>
      <c r="AD71" s="311" t="s">
        <v>451</v>
      </c>
      <c r="AE71" s="312" t="s">
        <v>451</v>
      </c>
      <c r="AF71" s="314" t="s">
        <v>451</v>
      </c>
    </row>
    <row r="72" spans="1:32">
      <c r="A72" s="665" t="s">
        <v>1008</v>
      </c>
      <c r="B72" s="421" t="s">
        <v>476</v>
      </c>
      <c r="C72" s="311">
        <v>33</v>
      </c>
      <c r="D72" s="312">
        <v>50</v>
      </c>
      <c r="E72" s="313">
        <v>66</v>
      </c>
      <c r="F72" s="311">
        <v>21</v>
      </c>
      <c r="G72" s="312">
        <v>50</v>
      </c>
      <c r="H72" s="313">
        <v>42</v>
      </c>
      <c r="I72" s="311">
        <v>37</v>
      </c>
      <c r="J72" s="312">
        <v>50</v>
      </c>
      <c r="K72" s="314">
        <v>74</v>
      </c>
      <c r="L72" s="312">
        <v>42</v>
      </c>
      <c r="M72" s="312">
        <v>50</v>
      </c>
      <c r="N72" s="314">
        <v>84</v>
      </c>
      <c r="O72" s="312">
        <v>35</v>
      </c>
      <c r="P72" s="312">
        <v>50</v>
      </c>
      <c r="Q72" s="314">
        <v>70</v>
      </c>
      <c r="R72" s="312">
        <v>33</v>
      </c>
      <c r="S72" s="312">
        <v>50</v>
      </c>
      <c r="T72" s="314">
        <v>66</v>
      </c>
      <c r="U72" s="312">
        <v>33</v>
      </c>
      <c r="V72" s="312">
        <v>50</v>
      </c>
      <c r="W72" s="314">
        <v>66</v>
      </c>
      <c r="X72" s="312">
        <v>31</v>
      </c>
      <c r="Y72" s="312">
        <v>50</v>
      </c>
      <c r="Z72" s="314">
        <v>62</v>
      </c>
      <c r="AA72" s="312" t="s">
        <v>451</v>
      </c>
      <c r="AB72" s="312" t="s">
        <v>451</v>
      </c>
      <c r="AC72" s="314" t="s">
        <v>451</v>
      </c>
      <c r="AD72" s="311" t="s">
        <v>451</v>
      </c>
      <c r="AE72" s="312" t="s">
        <v>451</v>
      </c>
      <c r="AF72" s="314" t="s">
        <v>451</v>
      </c>
    </row>
    <row r="73" spans="1:32">
      <c r="A73" s="665" t="s">
        <v>1009</v>
      </c>
      <c r="B73" s="421" t="s">
        <v>55</v>
      </c>
      <c r="C73" s="311">
        <v>39</v>
      </c>
      <c r="D73" s="312">
        <v>40</v>
      </c>
      <c r="E73" s="313">
        <v>97.5</v>
      </c>
      <c r="F73" s="311">
        <v>39</v>
      </c>
      <c r="G73" s="312">
        <v>40</v>
      </c>
      <c r="H73" s="313">
        <v>97.5</v>
      </c>
      <c r="I73" s="311">
        <v>32</v>
      </c>
      <c r="J73" s="312">
        <v>40</v>
      </c>
      <c r="K73" s="314">
        <v>80</v>
      </c>
      <c r="L73" s="312">
        <v>31</v>
      </c>
      <c r="M73" s="312">
        <v>40</v>
      </c>
      <c r="N73" s="314">
        <v>77.5</v>
      </c>
      <c r="O73" s="312">
        <v>32</v>
      </c>
      <c r="P73" s="312">
        <v>40</v>
      </c>
      <c r="Q73" s="314">
        <v>80</v>
      </c>
      <c r="R73" s="312">
        <v>19</v>
      </c>
      <c r="S73" s="312">
        <v>40</v>
      </c>
      <c r="T73" s="314">
        <v>47.5</v>
      </c>
      <c r="U73" s="312">
        <v>28</v>
      </c>
      <c r="V73" s="312">
        <v>40</v>
      </c>
      <c r="W73" s="314">
        <v>70</v>
      </c>
      <c r="X73" s="312">
        <v>17</v>
      </c>
      <c r="Y73" s="312">
        <v>50</v>
      </c>
      <c r="Z73" s="314">
        <v>34</v>
      </c>
      <c r="AA73" s="312" t="s">
        <v>451</v>
      </c>
      <c r="AB73" s="312" t="s">
        <v>451</v>
      </c>
      <c r="AC73" s="314" t="s">
        <v>451</v>
      </c>
      <c r="AD73" s="311" t="s">
        <v>451</v>
      </c>
      <c r="AE73" s="312" t="s">
        <v>451</v>
      </c>
      <c r="AF73" s="314" t="s">
        <v>451</v>
      </c>
    </row>
    <row r="74" spans="1:32">
      <c r="A74" s="665" t="s">
        <v>1010</v>
      </c>
      <c r="B74" s="421" t="s">
        <v>477</v>
      </c>
      <c r="C74" s="311" t="s">
        <v>451</v>
      </c>
      <c r="D74" s="312" t="s">
        <v>451</v>
      </c>
      <c r="E74" s="313" t="s">
        <v>451</v>
      </c>
      <c r="F74" s="311" t="s">
        <v>451</v>
      </c>
      <c r="G74" s="312" t="s">
        <v>451</v>
      </c>
      <c r="H74" s="313" t="s">
        <v>451</v>
      </c>
      <c r="I74" s="311" t="s">
        <v>451</v>
      </c>
      <c r="J74" s="312" t="s">
        <v>451</v>
      </c>
      <c r="K74" s="314" t="s">
        <v>451</v>
      </c>
      <c r="L74" s="312" t="s">
        <v>451</v>
      </c>
      <c r="M74" s="312" t="s">
        <v>451</v>
      </c>
      <c r="N74" s="314" t="s">
        <v>451</v>
      </c>
      <c r="O74" s="312" t="s">
        <v>451</v>
      </c>
      <c r="P74" s="312" t="s">
        <v>451</v>
      </c>
      <c r="Q74" s="314" t="s">
        <v>451</v>
      </c>
      <c r="R74" s="312">
        <v>36</v>
      </c>
      <c r="S74" s="312">
        <v>40</v>
      </c>
      <c r="T74" s="314">
        <v>90</v>
      </c>
      <c r="U74" s="312">
        <v>26</v>
      </c>
      <c r="V74" s="312">
        <v>40</v>
      </c>
      <c r="W74" s="314">
        <v>65</v>
      </c>
      <c r="X74" s="312">
        <v>21</v>
      </c>
      <c r="Y74" s="312">
        <v>50</v>
      </c>
      <c r="Z74" s="314">
        <v>42</v>
      </c>
      <c r="AA74" s="312" t="s">
        <v>451</v>
      </c>
      <c r="AB74" s="312" t="s">
        <v>451</v>
      </c>
      <c r="AC74" s="314" t="s">
        <v>451</v>
      </c>
      <c r="AD74" s="311" t="s">
        <v>451</v>
      </c>
      <c r="AE74" s="312" t="s">
        <v>451</v>
      </c>
      <c r="AF74" s="314" t="s">
        <v>451</v>
      </c>
    </row>
    <row r="75" spans="1:32">
      <c r="A75" s="665" t="s">
        <v>1011</v>
      </c>
      <c r="B75" s="421" t="s">
        <v>56</v>
      </c>
      <c r="C75" s="311">
        <v>55</v>
      </c>
      <c r="D75" s="312">
        <v>50</v>
      </c>
      <c r="E75" s="313">
        <v>110.00000000000001</v>
      </c>
      <c r="F75" s="311">
        <v>35</v>
      </c>
      <c r="G75" s="312">
        <v>50</v>
      </c>
      <c r="H75" s="313">
        <v>70</v>
      </c>
      <c r="I75" s="311">
        <v>22</v>
      </c>
      <c r="J75" s="312">
        <v>50</v>
      </c>
      <c r="K75" s="314">
        <v>44</v>
      </c>
      <c r="L75" s="312">
        <v>35</v>
      </c>
      <c r="M75" s="312">
        <v>50</v>
      </c>
      <c r="N75" s="314">
        <v>70</v>
      </c>
      <c r="O75" s="312">
        <v>28</v>
      </c>
      <c r="P75" s="312">
        <v>50</v>
      </c>
      <c r="Q75" s="314">
        <v>56.000000000000007</v>
      </c>
      <c r="R75" s="312">
        <v>39</v>
      </c>
      <c r="S75" s="312">
        <v>50</v>
      </c>
      <c r="T75" s="314">
        <v>78</v>
      </c>
      <c r="U75" s="312">
        <v>30</v>
      </c>
      <c r="V75" s="312">
        <v>50</v>
      </c>
      <c r="W75" s="314">
        <v>60</v>
      </c>
      <c r="X75" s="312">
        <v>33</v>
      </c>
      <c r="Y75" s="312">
        <v>50</v>
      </c>
      <c r="Z75" s="314">
        <v>66</v>
      </c>
      <c r="AA75" s="312" t="s">
        <v>451</v>
      </c>
      <c r="AB75" s="312" t="s">
        <v>451</v>
      </c>
      <c r="AC75" s="314" t="s">
        <v>451</v>
      </c>
      <c r="AD75" s="311" t="s">
        <v>451</v>
      </c>
      <c r="AE75" s="312" t="s">
        <v>451</v>
      </c>
      <c r="AF75" s="314" t="s">
        <v>451</v>
      </c>
    </row>
    <row r="76" spans="1:32">
      <c r="A76" s="665" t="s">
        <v>1012</v>
      </c>
      <c r="B76" s="421" t="s">
        <v>57</v>
      </c>
      <c r="C76" s="311">
        <v>33</v>
      </c>
      <c r="D76" s="312">
        <v>50</v>
      </c>
      <c r="E76" s="313">
        <v>66</v>
      </c>
      <c r="F76" s="311">
        <v>42</v>
      </c>
      <c r="G76" s="312">
        <v>50</v>
      </c>
      <c r="H76" s="313">
        <v>84</v>
      </c>
      <c r="I76" s="311">
        <v>34</v>
      </c>
      <c r="J76" s="312">
        <v>50</v>
      </c>
      <c r="K76" s="314">
        <v>68</v>
      </c>
      <c r="L76" s="312">
        <v>44</v>
      </c>
      <c r="M76" s="312">
        <v>50</v>
      </c>
      <c r="N76" s="314">
        <v>88</v>
      </c>
      <c r="O76" s="312">
        <v>33</v>
      </c>
      <c r="P76" s="312">
        <v>50</v>
      </c>
      <c r="Q76" s="314">
        <v>66</v>
      </c>
      <c r="R76" s="312">
        <v>43</v>
      </c>
      <c r="S76" s="312">
        <v>50</v>
      </c>
      <c r="T76" s="314">
        <v>86</v>
      </c>
      <c r="U76" s="312">
        <v>43</v>
      </c>
      <c r="V76" s="312">
        <v>50</v>
      </c>
      <c r="W76" s="314">
        <v>86</v>
      </c>
      <c r="X76" s="312">
        <v>25</v>
      </c>
      <c r="Y76" s="312">
        <v>50</v>
      </c>
      <c r="Z76" s="314">
        <v>50</v>
      </c>
      <c r="AA76" s="312" t="s">
        <v>451</v>
      </c>
      <c r="AB76" s="312" t="s">
        <v>451</v>
      </c>
      <c r="AC76" s="314" t="s">
        <v>451</v>
      </c>
      <c r="AD76" s="311" t="s">
        <v>451</v>
      </c>
      <c r="AE76" s="312" t="s">
        <v>451</v>
      </c>
      <c r="AF76" s="314" t="s">
        <v>451</v>
      </c>
    </row>
    <row r="77" spans="1:32">
      <c r="A77" s="665" t="s">
        <v>1013</v>
      </c>
      <c r="B77" s="421" t="s">
        <v>54</v>
      </c>
      <c r="C77" s="311">
        <v>24</v>
      </c>
      <c r="D77" s="312">
        <v>50</v>
      </c>
      <c r="E77" s="313">
        <v>48</v>
      </c>
      <c r="F77" s="311">
        <v>15</v>
      </c>
      <c r="G77" s="312">
        <v>50</v>
      </c>
      <c r="H77" s="313">
        <v>30</v>
      </c>
      <c r="I77" s="311">
        <v>27</v>
      </c>
      <c r="J77" s="312">
        <v>50</v>
      </c>
      <c r="K77" s="314">
        <v>54</v>
      </c>
      <c r="L77" s="312">
        <v>5</v>
      </c>
      <c r="M77" s="312">
        <v>50</v>
      </c>
      <c r="N77" s="314">
        <v>10</v>
      </c>
      <c r="O77" s="312">
        <v>12</v>
      </c>
      <c r="P77" s="312">
        <v>50</v>
      </c>
      <c r="Q77" s="314">
        <v>24</v>
      </c>
      <c r="R77" s="312">
        <v>2</v>
      </c>
      <c r="S77" s="312">
        <v>50</v>
      </c>
      <c r="T77" s="314">
        <v>4</v>
      </c>
      <c r="U77" s="312">
        <v>4</v>
      </c>
      <c r="V77" s="312">
        <v>50</v>
      </c>
      <c r="W77" s="314">
        <v>8</v>
      </c>
      <c r="X77" s="312" t="s">
        <v>451</v>
      </c>
      <c r="Y77" s="312" t="s">
        <v>451</v>
      </c>
      <c r="Z77" s="314" t="s">
        <v>451</v>
      </c>
      <c r="AA77" s="312" t="s">
        <v>451</v>
      </c>
      <c r="AB77" s="312" t="s">
        <v>451</v>
      </c>
      <c r="AC77" s="314" t="s">
        <v>451</v>
      </c>
      <c r="AD77" s="311" t="s">
        <v>451</v>
      </c>
      <c r="AE77" s="312" t="s">
        <v>451</v>
      </c>
      <c r="AF77" s="314" t="s">
        <v>451</v>
      </c>
    </row>
    <row r="78" spans="1:32">
      <c r="A78" s="665" t="s">
        <v>1014</v>
      </c>
      <c r="B78" s="421" t="s">
        <v>53</v>
      </c>
      <c r="C78" s="311">
        <v>15</v>
      </c>
      <c r="D78" s="312">
        <v>45</v>
      </c>
      <c r="E78" s="313">
        <v>33.333333333333329</v>
      </c>
      <c r="F78" s="311">
        <v>19</v>
      </c>
      <c r="G78" s="312">
        <v>45</v>
      </c>
      <c r="H78" s="313">
        <v>42.222222222222221</v>
      </c>
      <c r="I78" s="311">
        <v>19</v>
      </c>
      <c r="J78" s="312">
        <v>45</v>
      </c>
      <c r="K78" s="314">
        <v>42.222222222222221</v>
      </c>
      <c r="L78" s="312">
        <v>13</v>
      </c>
      <c r="M78" s="312">
        <v>45</v>
      </c>
      <c r="N78" s="314">
        <v>28.888888888888886</v>
      </c>
      <c r="O78" s="312">
        <v>16</v>
      </c>
      <c r="P78" s="312">
        <v>45</v>
      </c>
      <c r="Q78" s="314">
        <v>35.555555555555557</v>
      </c>
      <c r="R78" s="312">
        <v>7</v>
      </c>
      <c r="S78" s="312">
        <v>45</v>
      </c>
      <c r="T78" s="314">
        <v>15.555555555555555</v>
      </c>
      <c r="U78" s="312">
        <v>3</v>
      </c>
      <c r="V78" s="312">
        <v>50</v>
      </c>
      <c r="W78" s="314">
        <v>6</v>
      </c>
      <c r="X78" s="312" t="s">
        <v>451</v>
      </c>
      <c r="Y78" s="312" t="s">
        <v>451</v>
      </c>
      <c r="Z78" s="314" t="s">
        <v>451</v>
      </c>
      <c r="AA78" s="312" t="s">
        <v>451</v>
      </c>
      <c r="AB78" s="312" t="s">
        <v>451</v>
      </c>
      <c r="AC78" s="314" t="s">
        <v>451</v>
      </c>
      <c r="AD78" s="311" t="s">
        <v>451</v>
      </c>
      <c r="AE78" s="312" t="s">
        <v>451</v>
      </c>
      <c r="AF78" s="314" t="s">
        <v>451</v>
      </c>
    </row>
    <row r="79" spans="1:32">
      <c r="A79" s="665" t="s">
        <v>1015</v>
      </c>
      <c r="B79" s="421" t="s">
        <v>58</v>
      </c>
      <c r="C79" s="311">
        <v>17</v>
      </c>
      <c r="D79" s="312">
        <v>40</v>
      </c>
      <c r="E79" s="313">
        <v>42.5</v>
      </c>
      <c r="F79" s="311">
        <v>12</v>
      </c>
      <c r="G79" s="312">
        <v>40</v>
      </c>
      <c r="H79" s="313">
        <v>30</v>
      </c>
      <c r="I79" s="311">
        <v>25</v>
      </c>
      <c r="J79" s="312">
        <v>40</v>
      </c>
      <c r="K79" s="314">
        <v>62.5</v>
      </c>
      <c r="L79" s="312">
        <v>27</v>
      </c>
      <c r="M79" s="312">
        <v>40</v>
      </c>
      <c r="N79" s="314">
        <v>67.5</v>
      </c>
      <c r="O79" s="312">
        <v>28</v>
      </c>
      <c r="P79" s="312">
        <v>40</v>
      </c>
      <c r="Q79" s="314">
        <v>70</v>
      </c>
      <c r="R79" s="312" t="s">
        <v>451</v>
      </c>
      <c r="S79" s="312" t="s">
        <v>451</v>
      </c>
      <c r="T79" s="314" t="s">
        <v>451</v>
      </c>
      <c r="U79" s="312" t="s">
        <v>451</v>
      </c>
      <c r="V79" s="312" t="s">
        <v>451</v>
      </c>
      <c r="W79" s="314" t="s">
        <v>451</v>
      </c>
      <c r="X79" s="312" t="s">
        <v>451</v>
      </c>
      <c r="Y79" s="312" t="s">
        <v>451</v>
      </c>
      <c r="Z79" s="314" t="s">
        <v>451</v>
      </c>
      <c r="AA79" s="312" t="s">
        <v>451</v>
      </c>
      <c r="AB79" s="312" t="s">
        <v>451</v>
      </c>
      <c r="AC79" s="314" t="s">
        <v>451</v>
      </c>
      <c r="AD79" s="311" t="s">
        <v>451</v>
      </c>
      <c r="AE79" s="312" t="s">
        <v>451</v>
      </c>
      <c r="AF79" s="314" t="s">
        <v>451</v>
      </c>
    </row>
    <row r="80" spans="1:32">
      <c r="A80" s="665" t="s">
        <v>1016</v>
      </c>
      <c r="B80" s="421" t="s">
        <v>52</v>
      </c>
      <c r="C80" s="311">
        <v>45</v>
      </c>
      <c r="D80" s="312">
        <v>45</v>
      </c>
      <c r="E80" s="313">
        <v>100</v>
      </c>
      <c r="F80" s="311">
        <v>40</v>
      </c>
      <c r="G80" s="312">
        <v>40</v>
      </c>
      <c r="H80" s="313">
        <v>100</v>
      </c>
      <c r="I80" s="311">
        <v>40</v>
      </c>
      <c r="J80" s="312">
        <v>40</v>
      </c>
      <c r="K80" s="314">
        <v>100</v>
      </c>
      <c r="L80" s="312" t="s">
        <v>451</v>
      </c>
      <c r="M80" s="312" t="s">
        <v>451</v>
      </c>
      <c r="N80" s="314" t="s">
        <v>451</v>
      </c>
      <c r="O80" s="312" t="s">
        <v>451</v>
      </c>
      <c r="P80" s="312" t="s">
        <v>451</v>
      </c>
      <c r="Q80" s="314" t="s">
        <v>451</v>
      </c>
      <c r="R80" s="312" t="s">
        <v>451</v>
      </c>
      <c r="S80" s="312" t="s">
        <v>451</v>
      </c>
      <c r="T80" s="314" t="s">
        <v>451</v>
      </c>
      <c r="U80" s="312" t="s">
        <v>451</v>
      </c>
      <c r="V80" s="312" t="s">
        <v>451</v>
      </c>
      <c r="W80" s="314" t="s">
        <v>451</v>
      </c>
      <c r="X80" s="312" t="s">
        <v>451</v>
      </c>
      <c r="Y80" s="312" t="s">
        <v>451</v>
      </c>
      <c r="Z80" s="314" t="s">
        <v>451</v>
      </c>
      <c r="AA80" s="312" t="s">
        <v>451</v>
      </c>
      <c r="AB80" s="312" t="s">
        <v>451</v>
      </c>
      <c r="AC80" s="314" t="s">
        <v>451</v>
      </c>
      <c r="AD80" s="311" t="s">
        <v>451</v>
      </c>
      <c r="AE80" s="312" t="s">
        <v>451</v>
      </c>
      <c r="AF80" s="314" t="s">
        <v>451</v>
      </c>
    </row>
    <row r="81" spans="1:51">
      <c r="A81" s="665" t="s">
        <v>997</v>
      </c>
      <c r="B81" s="421" t="s">
        <v>487</v>
      </c>
      <c r="C81" s="311" t="s">
        <v>451</v>
      </c>
      <c r="D81" s="312" t="s">
        <v>451</v>
      </c>
      <c r="E81" s="313" t="s">
        <v>451</v>
      </c>
      <c r="F81" s="311" t="s">
        <v>451</v>
      </c>
      <c r="G81" s="312" t="s">
        <v>451</v>
      </c>
      <c r="H81" s="313" t="s">
        <v>451</v>
      </c>
      <c r="I81" s="311" t="s">
        <v>451</v>
      </c>
      <c r="J81" s="312" t="s">
        <v>451</v>
      </c>
      <c r="K81" s="314" t="s">
        <v>451</v>
      </c>
      <c r="L81" s="312">
        <v>2</v>
      </c>
      <c r="M81" s="312">
        <v>25</v>
      </c>
      <c r="N81" s="314">
        <v>8</v>
      </c>
      <c r="O81" s="312">
        <v>2</v>
      </c>
      <c r="P81" s="312">
        <v>25</v>
      </c>
      <c r="Q81" s="314">
        <v>8</v>
      </c>
      <c r="R81" s="312">
        <v>3</v>
      </c>
      <c r="S81" s="312">
        <v>25</v>
      </c>
      <c r="T81" s="314">
        <v>12</v>
      </c>
      <c r="U81" s="312">
        <v>11</v>
      </c>
      <c r="V81" s="312">
        <v>25</v>
      </c>
      <c r="W81" s="314">
        <v>44</v>
      </c>
      <c r="X81" s="312" t="s">
        <v>451</v>
      </c>
      <c r="Y81" s="312" t="s">
        <v>451</v>
      </c>
      <c r="Z81" s="314" t="s">
        <v>451</v>
      </c>
      <c r="AA81" s="312" t="s">
        <v>451</v>
      </c>
      <c r="AB81" s="312" t="s">
        <v>451</v>
      </c>
      <c r="AC81" s="314" t="s">
        <v>451</v>
      </c>
      <c r="AD81" s="311" t="s">
        <v>451</v>
      </c>
      <c r="AE81" s="312" t="s">
        <v>451</v>
      </c>
      <c r="AF81" s="314" t="s">
        <v>451</v>
      </c>
    </row>
    <row r="82" spans="1:51">
      <c r="A82" s="665" t="s">
        <v>998</v>
      </c>
      <c r="B82" s="421" t="s">
        <v>489</v>
      </c>
      <c r="C82" s="311">
        <v>72</v>
      </c>
      <c r="D82" s="312">
        <v>90</v>
      </c>
      <c r="E82" s="313">
        <v>80</v>
      </c>
      <c r="F82" s="311">
        <v>71</v>
      </c>
      <c r="G82" s="312">
        <v>90</v>
      </c>
      <c r="H82" s="313">
        <v>78.888888888888886</v>
      </c>
      <c r="I82" s="311">
        <v>49</v>
      </c>
      <c r="J82" s="312">
        <v>90</v>
      </c>
      <c r="K82" s="314">
        <v>54.444444444444443</v>
      </c>
      <c r="L82" s="312">
        <v>78</v>
      </c>
      <c r="M82" s="312">
        <v>90</v>
      </c>
      <c r="N82" s="314">
        <v>86.666666666666671</v>
      </c>
      <c r="O82" s="312">
        <v>42</v>
      </c>
      <c r="P82" s="312">
        <v>90</v>
      </c>
      <c r="Q82" s="314">
        <v>46.666666666666664</v>
      </c>
      <c r="R82" s="312">
        <v>66</v>
      </c>
      <c r="S82" s="312">
        <v>90</v>
      </c>
      <c r="T82" s="314">
        <v>73.333333333333329</v>
      </c>
      <c r="U82" s="312">
        <v>67</v>
      </c>
      <c r="V82" s="312">
        <v>90</v>
      </c>
      <c r="W82" s="314">
        <v>74.444444444444443</v>
      </c>
      <c r="X82" s="312" t="s">
        <v>451</v>
      </c>
      <c r="Y82" s="312" t="s">
        <v>451</v>
      </c>
      <c r="Z82" s="314" t="s">
        <v>451</v>
      </c>
      <c r="AA82" s="312" t="s">
        <v>451</v>
      </c>
      <c r="AB82" s="312" t="s">
        <v>451</v>
      </c>
      <c r="AC82" s="314" t="s">
        <v>451</v>
      </c>
      <c r="AD82" s="311" t="s">
        <v>451</v>
      </c>
      <c r="AE82" s="312" t="s">
        <v>451</v>
      </c>
      <c r="AF82" s="314" t="s">
        <v>451</v>
      </c>
    </row>
    <row r="83" spans="1:51">
      <c r="A83" s="665" t="s">
        <v>999</v>
      </c>
      <c r="B83" s="421" t="s">
        <v>491</v>
      </c>
      <c r="C83" s="311">
        <v>3</v>
      </c>
      <c r="D83" s="312">
        <v>120</v>
      </c>
      <c r="E83" s="313">
        <v>2.5</v>
      </c>
      <c r="F83" s="311">
        <v>6</v>
      </c>
      <c r="G83" s="312">
        <v>120</v>
      </c>
      <c r="H83" s="313">
        <v>5</v>
      </c>
      <c r="I83" s="311">
        <v>12</v>
      </c>
      <c r="J83" s="312">
        <v>120</v>
      </c>
      <c r="K83" s="314">
        <v>10</v>
      </c>
      <c r="L83" s="312">
        <v>22</v>
      </c>
      <c r="M83" s="312">
        <v>120</v>
      </c>
      <c r="N83" s="314">
        <v>18.333333333333332</v>
      </c>
      <c r="O83" s="312">
        <v>37</v>
      </c>
      <c r="P83" s="312">
        <v>120</v>
      </c>
      <c r="Q83" s="314">
        <v>30.833333333333336</v>
      </c>
      <c r="R83" s="312">
        <v>33</v>
      </c>
      <c r="S83" s="312">
        <v>120</v>
      </c>
      <c r="T83" s="314">
        <v>27.500000000000004</v>
      </c>
      <c r="U83" s="312">
        <v>26</v>
      </c>
      <c r="V83" s="312">
        <v>120</v>
      </c>
      <c r="W83" s="314">
        <v>21.666666666666668</v>
      </c>
      <c r="X83" s="312" t="s">
        <v>451</v>
      </c>
      <c r="Y83" s="312" t="s">
        <v>451</v>
      </c>
      <c r="Z83" s="314" t="s">
        <v>451</v>
      </c>
      <c r="AA83" s="312" t="s">
        <v>451</v>
      </c>
      <c r="AB83" s="312" t="s">
        <v>451</v>
      </c>
      <c r="AC83" s="314" t="s">
        <v>451</v>
      </c>
      <c r="AD83" s="311" t="s">
        <v>451</v>
      </c>
      <c r="AE83" s="312" t="s">
        <v>451</v>
      </c>
      <c r="AF83" s="314" t="s">
        <v>451</v>
      </c>
    </row>
    <row r="84" spans="1:51">
      <c r="A84" s="665" t="s">
        <v>1001</v>
      </c>
      <c r="B84" s="421" t="s">
        <v>492</v>
      </c>
      <c r="C84" s="311" t="s">
        <v>451</v>
      </c>
      <c r="D84" s="312">
        <v>40</v>
      </c>
      <c r="E84" s="313">
        <v>0</v>
      </c>
      <c r="F84" s="311" t="s">
        <v>451</v>
      </c>
      <c r="G84" s="312">
        <v>40</v>
      </c>
      <c r="H84" s="313">
        <v>0</v>
      </c>
      <c r="I84" s="311">
        <v>7</v>
      </c>
      <c r="J84" s="312">
        <v>40</v>
      </c>
      <c r="K84" s="314">
        <v>17.5</v>
      </c>
      <c r="L84" s="312">
        <v>3</v>
      </c>
      <c r="M84" s="312">
        <v>99</v>
      </c>
      <c r="N84" s="314">
        <v>3.0303030303030303</v>
      </c>
      <c r="O84" s="312" t="s">
        <v>451</v>
      </c>
      <c r="P84" s="312">
        <v>99</v>
      </c>
      <c r="Q84" s="314">
        <v>0</v>
      </c>
      <c r="R84" s="312" t="s">
        <v>451</v>
      </c>
      <c r="S84" s="312" t="s">
        <v>451</v>
      </c>
      <c r="T84" s="314" t="s">
        <v>451</v>
      </c>
      <c r="U84" s="312" t="s">
        <v>451</v>
      </c>
      <c r="V84" s="312" t="s">
        <v>451</v>
      </c>
      <c r="W84" s="314" t="s">
        <v>451</v>
      </c>
      <c r="X84" s="312" t="s">
        <v>451</v>
      </c>
      <c r="Y84" s="312" t="s">
        <v>451</v>
      </c>
      <c r="Z84" s="314" t="s">
        <v>451</v>
      </c>
      <c r="AA84" s="312" t="s">
        <v>451</v>
      </c>
      <c r="AB84" s="312" t="s">
        <v>451</v>
      </c>
      <c r="AC84" s="314" t="s">
        <v>451</v>
      </c>
      <c r="AD84" s="311" t="s">
        <v>451</v>
      </c>
      <c r="AE84" s="312" t="s">
        <v>451</v>
      </c>
      <c r="AF84" s="314" t="s">
        <v>451</v>
      </c>
    </row>
    <row r="85" spans="1:51">
      <c r="A85" s="665" t="s">
        <v>1002</v>
      </c>
      <c r="B85" s="421" t="s">
        <v>493</v>
      </c>
      <c r="C85" s="311" t="s">
        <v>451</v>
      </c>
      <c r="D85" s="312" t="s">
        <v>451</v>
      </c>
      <c r="E85" s="313" t="s">
        <v>451</v>
      </c>
      <c r="F85" s="311" t="s">
        <v>451</v>
      </c>
      <c r="G85" s="312" t="s">
        <v>451</v>
      </c>
      <c r="H85" s="313" t="s">
        <v>451</v>
      </c>
      <c r="I85" s="311" t="s">
        <v>451</v>
      </c>
      <c r="J85" s="312">
        <v>15</v>
      </c>
      <c r="K85" s="314">
        <v>0</v>
      </c>
      <c r="L85" s="312">
        <v>1</v>
      </c>
      <c r="M85" s="312">
        <v>15</v>
      </c>
      <c r="N85" s="314">
        <v>6.666666666666667</v>
      </c>
      <c r="O85" s="312" t="s">
        <v>451</v>
      </c>
      <c r="P85" s="312">
        <v>15</v>
      </c>
      <c r="Q85" s="314">
        <v>0</v>
      </c>
      <c r="R85" s="312" t="s">
        <v>451</v>
      </c>
      <c r="S85" s="312" t="s">
        <v>451</v>
      </c>
      <c r="T85" s="314" t="s">
        <v>451</v>
      </c>
      <c r="U85" s="312" t="s">
        <v>451</v>
      </c>
      <c r="V85" s="312" t="s">
        <v>451</v>
      </c>
      <c r="W85" s="314" t="s">
        <v>451</v>
      </c>
      <c r="X85" s="312" t="s">
        <v>451</v>
      </c>
      <c r="Y85" s="312" t="s">
        <v>451</v>
      </c>
      <c r="Z85" s="314" t="s">
        <v>451</v>
      </c>
      <c r="AA85" s="312" t="s">
        <v>451</v>
      </c>
      <c r="AB85" s="312" t="s">
        <v>451</v>
      </c>
      <c r="AC85" s="314" t="s">
        <v>451</v>
      </c>
      <c r="AD85" s="311" t="s">
        <v>451</v>
      </c>
      <c r="AE85" s="312" t="s">
        <v>451</v>
      </c>
      <c r="AF85" s="314" t="s">
        <v>451</v>
      </c>
    </row>
    <row r="86" spans="1:51">
      <c r="A86" s="665" t="s">
        <v>1000</v>
      </c>
      <c r="B86" s="421" t="s">
        <v>488</v>
      </c>
      <c r="C86" s="311">
        <v>8</v>
      </c>
      <c r="D86" s="312">
        <v>30</v>
      </c>
      <c r="E86" s="313">
        <v>26.666666666666668</v>
      </c>
      <c r="F86" s="311">
        <v>24</v>
      </c>
      <c r="G86" s="312">
        <v>30</v>
      </c>
      <c r="H86" s="313">
        <v>80</v>
      </c>
      <c r="I86" s="311">
        <v>30</v>
      </c>
      <c r="J86" s="312">
        <v>30</v>
      </c>
      <c r="K86" s="314">
        <v>100</v>
      </c>
      <c r="L86" s="312" t="s">
        <v>451</v>
      </c>
      <c r="M86" s="312" t="s">
        <v>451</v>
      </c>
      <c r="N86" s="314" t="s">
        <v>451</v>
      </c>
      <c r="O86" s="312" t="s">
        <v>451</v>
      </c>
      <c r="P86" s="312" t="s">
        <v>451</v>
      </c>
      <c r="Q86" s="314" t="s">
        <v>451</v>
      </c>
      <c r="R86" s="312" t="s">
        <v>451</v>
      </c>
      <c r="S86" s="312" t="s">
        <v>451</v>
      </c>
      <c r="T86" s="314" t="s">
        <v>451</v>
      </c>
      <c r="U86" s="312" t="s">
        <v>451</v>
      </c>
      <c r="V86" s="312" t="s">
        <v>451</v>
      </c>
      <c r="W86" s="314" t="s">
        <v>451</v>
      </c>
      <c r="X86" s="312" t="s">
        <v>451</v>
      </c>
      <c r="Y86" s="312" t="s">
        <v>451</v>
      </c>
      <c r="Z86" s="314" t="s">
        <v>451</v>
      </c>
      <c r="AA86" s="312" t="s">
        <v>451</v>
      </c>
      <c r="AB86" s="312" t="s">
        <v>451</v>
      </c>
      <c r="AC86" s="314" t="s">
        <v>451</v>
      </c>
      <c r="AD86" s="311" t="s">
        <v>451</v>
      </c>
      <c r="AE86" s="312" t="s">
        <v>451</v>
      </c>
      <c r="AF86" s="314" t="s">
        <v>451</v>
      </c>
    </row>
    <row r="87" spans="1:51">
      <c r="A87" s="665" t="s">
        <v>1003</v>
      </c>
      <c r="B87" s="421" t="s">
        <v>490</v>
      </c>
      <c r="C87" s="311" t="s">
        <v>451</v>
      </c>
      <c r="D87" s="312" t="s">
        <v>451</v>
      </c>
      <c r="E87" s="313" t="s">
        <v>451</v>
      </c>
      <c r="F87" s="311" t="s">
        <v>451</v>
      </c>
      <c r="G87" s="312" t="s">
        <v>451</v>
      </c>
      <c r="H87" s="313" t="s">
        <v>451</v>
      </c>
      <c r="I87" s="311">
        <v>2</v>
      </c>
      <c r="J87" s="312">
        <v>20</v>
      </c>
      <c r="K87" s="314">
        <v>10</v>
      </c>
      <c r="L87" s="312" t="s">
        <v>451</v>
      </c>
      <c r="M87" s="312" t="s">
        <v>451</v>
      </c>
      <c r="N87" s="314" t="s">
        <v>451</v>
      </c>
      <c r="O87" s="312" t="s">
        <v>451</v>
      </c>
      <c r="P87" s="312" t="s">
        <v>451</v>
      </c>
      <c r="Q87" s="314" t="s">
        <v>451</v>
      </c>
      <c r="R87" s="312" t="s">
        <v>451</v>
      </c>
      <c r="S87" s="312" t="s">
        <v>451</v>
      </c>
      <c r="T87" s="314" t="s">
        <v>451</v>
      </c>
      <c r="U87" s="312" t="s">
        <v>451</v>
      </c>
      <c r="V87" s="312" t="s">
        <v>451</v>
      </c>
      <c r="W87" s="314" t="s">
        <v>451</v>
      </c>
      <c r="X87" s="312" t="s">
        <v>451</v>
      </c>
      <c r="Y87" s="312" t="s">
        <v>451</v>
      </c>
      <c r="Z87" s="314" t="s">
        <v>451</v>
      </c>
      <c r="AA87" s="312" t="s">
        <v>451</v>
      </c>
      <c r="AB87" s="312" t="s">
        <v>451</v>
      </c>
      <c r="AC87" s="314" t="s">
        <v>451</v>
      </c>
      <c r="AD87" s="311" t="s">
        <v>451</v>
      </c>
      <c r="AE87" s="312" t="s">
        <v>451</v>
      </c>
      <c r="AF87" s="314" t="s">
        <v>451</v>
      </c>
    </row>
    <row r="88" spans="1:51" ht="16" thickBot="1">
      <c r="A88" s="665" t="s">
        <v>1065</v>
      </c>
      <c r="B88" s="421" t="s">
        <v>493</v>
      </c>
      <c r="C88" s="321" t="s">
        <v>451</v>
      </c>
      <c r="D88" s="322">
        <v>15</v>
      </c>
      <c r="E88" s="323">
        <v>0</v>
      </c>
      <c r="F88" s="321" t="s">
        <v>451</v>
      </c>
      <c r="G88" s="322">
        <v>15</v>
      </c>
      <c r="H88" s="323">
        <v>0</v>
      </c>
      <c r="I88" s="321" t="s">
        <v>451</v>
      </c>
      <c r="J88" s="322" t="s">
        <v>451</v>
      </c>
      <c r="K88" s="324" t="s">
        <v>451</v>
      </c>
      <c r="L88" s="322" t="s">
        <v>451</v>
      </c>
      <c r="M88" s="322" t="s">
        <v>451</v>
      </c>
      <c r="N88" s="324" t="s">
        <v>451</v>
      </c>
      <c r="O88" s="322" t="s">
        <v>451</v>
      </c>
      <c r="P88" s="322" t="s">
        <v>451</v>
      </c>
      <c r="Q88" s="324" t="s">
        <v>451</v>
      </c>
      <c r="R88" s="322" t="s">
        <v>451</v>
      </c>
      <c r="S88" s="322" t="s">
        <v>451</v>
      </c>
      <c r="T88" s="324" t="s">
        <v>451</v>
      </c>
      <c r="U88" s="322" t="s">
        <v>451</v>
      </c>
      <c r="V88" s="322" t="s">
        <v>451</v>
      </c>
      <c r="W88" s="324" t="s">
        <v>451</v>
      </c>
      <c r="X88" s="322" t="s">
        <v>451</v>
      </c>
      <c r="Y88" s="322" t="s">
        <v>451</v>
      </c>
      <c r="Z88" s="324" t="s">
        <v>451</v>
      </c>
      <c r="AA88" s="322" t="s">
        <v>451</v>
      </c>
      <c r="AB88" s="322" t="s">
        <v>451</v>
      </c>
      <c r="AC88" s="324" t="s">
        <v>451</v>
      </c>
      <c r="AD88" s="321" t="s">
        <v>451</v>
      </c>
      <c r="AE88" s="322" t="s">
        <v>451</v>
      </c>
      <c r="AF88" s="324" t="s">
        <v>451</v>
      </c>
    </row>
    <row r="89" spans="1:51">
      <c r="B89" s="729" t="s">
        <v>1092</v>
      </c>
    </row>
    <row r="92" spans="1:51" ht="16" thickBot="1"/>
    <row r="93" spans="1:51" ht="16" thickBot="1">
      <c r="C93" s="793" t="s">
        <v>994</v>
      </c>
      <c r="D93" s="794"/>
      <c r="E93" s="794"/>
      <c r="F93" s="794"/>
      <c r="G93" s="794"/>
      <c r="H93" s="794"/>
      <c r="I93" s="795"/>
      <c r="J93" s="793" t="s">
        <v>478</v>
      </c>
      <c r="K93" s="794"/>
      <c r="L93" s="794"/>
      <c r="M93" s="794"/>
      <c r="N93" s="794"/>
      <c r="O93" s="794"/>
      <c r="P93" s="794"/>
      <c r="Q93" s="793" t="s">
        <v>479</v>
      </c>
      <c r="R93" s="794"/>
      <c r="S93" s="794"/>
      <c r="T93" s="794"/>
      <c r="U93" s="794"/>
      <c r="V93" s="794"/>
      <c r="W93" s="795"/>
      <c r="X93" s="796" t="s">
        <v>480</v>
      </c>
      <c r="Y93" s="794"/>
      <c r="Z93" s="794"/>
      <c r="AA93" s="794"/>
      <c r="AB93" s="794"/>
      <c r="AC93" s="794"/>
      <c r="AD93" s="795"/>
      <c r="AE93" s="796" t="s">
        <v>483</v>
      </c>
      <c r="AF93" s="794"/>
      <c r="AG93" s="794"/>
      <c r="AH93" s="794"/>
      <c r="AI93" s="794"/>
      <c r="AJ93" s="794"/>
      <c r="AK93" s="795"/>
      <c r="AL93" s="796" t="s">
        <v>484</v>
      </c>
      <c r="AM93" s="794"/>
      <c r="AN93" s="794"/>
      <c r="AO93" s="794"/>
      <c r="AP93" s="794"/>
      <c r="AQ93" s="794"/>
      <c r="AR93" s="795"/>
      <c r="AS93" s="796" t="s">
        <v>485</v>
      </c>
      <c r="AT93" s="794"/>
      <c r="AU93" s="794"/>
      <c r="AV93" s="794"/>
      <c r="AW93" s="794"/>
      <c r="AX93" s="794"/>
      <c r="AY93" s="795"/>
    </row>
    <row r="94" spans="1:51" ht="60">
      <c r="B94" s="666" t="s">
        <v>1093</v>
      </c>
      <c r="C94" s="342" t="s">
        <v>497</v>
      </c>
      <c r="D94" s="343" t="s">
        <v>498</v>
      </c>
      <c r="E94" s="343" t="s">
        <v>499</v>
      </c>
      <c r="F94" s="343" t="s">
        <v>500</v>
      </c>
      <c r="G94" s="344" t="s">
        <v>501</v>
      </c>
      <c r="H94" s="343" t="s">
        <v>502</v>
      </c>
      <c r="I94" s="345" t="s">
        <v>503</v>
      </c>
      <c r="J94" s="343" t="s">
        <v>497</v>
      </c>
      <c r="K94" s="343" t="s">
        <v>498</v>
      </c>
      <c r="L94" s="343" t="s">
        <v>499</v>
      </c>
      <c r="M94" s="343" t="s">
        <v>500</v>
      </c>
      <c r="N94" s="344" t="s">
        <v>501</v>
      </c>
      <c r="O94" s="343" t="s">
        <v>502</v>
      </c>
      <c r="P94" s="343" t="s">
        <v>503</v>
      </c>
      <c r="Q94" s="342" t="s">
        <v>497</v>
      </c>
      <c r="R94" s="343" t="s">
        <v>498</v>
      </c>
      <c r="S94" s="343" t="s">
        <v>499</v>
      </c>
      <c r="T94" s="343" t="s">
        <v>500</v>
      </c>
      <c r="U94" s="344" t="s">
        <v>501</v>
      </c>
      <c r="V94" s="343" t="s">
        <v>502</v>
      </c>
      <c r="W94" s="345" t="s">
        <v>503</v>
      </c>
      <c r="X94" s="343" t="s">
        <v>497</v>
      </c>
      <c r="Y94" s="343" t="s">
        <v>498</v>
      </c>
      <c r="Z94" s="343" t="s">
        <v>499</v>
      </c>
      <c r="AA94" s="343" t="s">
        <v>500</v>
      </c>
      <c r="AB94" s="344" t="s">
        <v>501</v>
      </c>
      <c r="AC94" s="343" t="s">
        <v>502</v>
      </c>
      <c r="AD94" s="343" t="s">
        <v>503</v>
      </c>
      <c r="AE94" s="343" t="s">
        <v>497</v>
      </c>
      <c r="AF94" s="343" t="s">
        <v>498</v>
      </c>
      <c r="AG94" s="343" t="s">
        <v>499</v>
      </c>
      <c r="AH94" s="343" t="s">
        <v>500</v>
      </c>
      <c r="AI94" s="344" t="s">
        <v>501</v>
      </c>
      <c r="AJ94" s="343" t="s">
        <v>502</v>
      </c>
      <c r="AK94" s="343" t="s">
        <v>503</v>
      </c>
      <c r="AL94" s="343" t="s">
        <v>497</v>
      </c>
      <c r="AM94" s="343" t="s">
        <v>498</v>
      </c>
      <c r="AN94" s="343" t="s">
        <v>499</v>
      </c>
      <c r="AO94" s="343" t="s">
        <v>500</v>
      </c>
      <c r="AP94" s="344" t="s">
        <v>501</v>
      </c>
      <c r="AQ94" s="343" t="s">
        <v>502</v>
      </c>
      <c r="AR94" s="343" t="s">
        <v>503</v>
      </c>
      <c r="AS94" s="343" t="s">
        <v>497</v>
      </c>
      <c r="AT94" s="343" t="s">
        <v>498</v>
      </c>
      <c r="AU94" s="343" t="s">
        <v>499</v>
      </c>
      <c r="AV94" s="343" t="s">
        <v>500</v>
      </c>
      <c r="AW94" s="344" t="s">
        <v>501</v>
      </c>
      <c r="AX94" s="343" t="s">
        <v>502</v>
      </c>
      <c r="AY94" s="345" t="s">
        <v>503</v>
      </c>
    </row>
    <row r="95" spans="1:51">
      <c r="B95" s="320" t="s">
        <v>475</v>
      </c>
      <c r="C95" s="330"/>
      <c r="D95" s="331"/>
      <c r="E95" s="331"/>
      <c r="F95" s="331"/>
      <c r="G95" s="331"/>
      <c r="H95" s="331"/>
      <c r="I95" s="332"/>
      <c r="J95" s="330"/>
      <c r="K95" s="331"/>
      <c r="L95" s="331"/>
      <c r="M95" s="331"/>
      <c r="N95" s="331"/>
      <c r="O95" s="331"/>
      <c r="P95" s="332"/>
      <c r="Q95" s="339"/>
      <c r="R95" s="331"/>
      <c r="S95" s="331"/>
      <c r="T95" s="331"/>
      <c r="U95" s="331"/>
      <c r="V95" s="331"/>
      <c r="W95" s="340"/>
      <c r="X95" s="330"/>
      <c r="Y95" s="331"/>
      <c r="Z95" s="331"/>
      <c r="AA95" s="331"/>
      <c r="AB95" s="331"/>
      <c r="AC95" s="331"/>
      <c r="AD95" s="332"/>
      <c r="AE95" s="339"/>
      <c r="AF95" s="331"/>
      <c r="AG95" s="331"/>
      <c r="AH95" s="331"/>
      <c r="AI95" s="331"/>
      <c r="AJ95" s="331"/>
      <c r="AK95" s="340"/>
      <c r="AL95" s="330"/>
      <c r="AM95" s="331"/>
      <c r="AN95" s="331"/>
      <c r="AO95" s="331"/>
      <c r="AP95" s="331"/>
      <c r="AQ95" s="331"/>
      <c r="AR95" s="332"/>
      <c r="AS95" s="339"/>
      <c r="AT95" s="331"/>
      <c r="AU95" s="332"/>
      <c r="AV95" s="16"/>
      <c r="AW95" s="16"/>
      <c r="AX95" s="16"/>
      <c r="AY95" s="145"/>
    </row>
    <row r="96" spans="1:51">
      <c r="A96" s="665" t="s">
        <v>1007</v>
      </c>
      <c r="B96" s="421" t="s">
        <v>50</v>
      </c>
      <c r="C96" s="333">
        <v>5</v>
      </c>
      <c r="D96" s="334">
        <v>6.5</v>
      </c>
      <c r="E96" s="334" t="s">
        <v>451</v>
      </c>
      <c r="F96" s="334" t="s">
        <v>451</v>
      </c>
      <c r="G96" s="334" t="s">
        <v>451</v>
      </c>
      <c r="H96" s="334" t="s">
        <v>451</v>
      </c>
      <c r="I96" s="334" t="s">
        <v>451</v>
      </c>
      <c r="J96" s="333">
        <v>5.2789999999999999</v>
      </c>
      <c r="K96" s="334">
        <v>5.25</v>
      </c>
      <c r="L96" s="334" t="s">
        <v>451</v>
      </c>
      <c r="M96" s="334" t="s">
        <v>451</v>
      </c>
      <c r="N96" s="334" t="s">
        <v>451</v>
      </c>
      <c r="O96" s="334" t="s">
        <v>451</v>
      </c>
      <c r="P96" s="334">
        <v>5.1340000000000003</v>
      </c>
      <c r="Q96" s="333">
        <v>5.3780000000000001</v>
      </c>
      <c r="R96" s="334" t="s">
        <v>451</v>
      </c>
      <c r="S96" s="334" t="s">
        <v>451</v>
      </c>
      <c r="T96" s="334" t="s">
        <v>451</v>
      </c>
      <c r="U96" s="334">
        <v>6.72</v>
      </c>
      <c r="V96" s="334" t="s">
        <v>451</v>
      </c>
      <c r="W96" s="335" t="s">
        <v>451</v>
      </c>
      <c r="X96" s="334">
        <v>5.0759999999999996</v>
      </c>
      <c r="Y96" s="334" t="s">
        <v>451</v>
      </c>
      <c r="Z96" s="334" t="s">
        <v>451</v>
      </c>
      <c r="AA96" s="334" t="s">
        <v>451</v>
      </c>
      <c r="AB96" s="334" t="s">
        <v>451</v>
      </c>
      <c r="AC96" s="334" t="s">
        <v>451</v>
      </c>
      <c r="AD96" s="335" t="s">
        <v>451</v>
      </c>
      <c r="AE96" s="334">
        <v>5.399</v>
      </c>
      <c r="AF96" s="334">
        <v>6.625</v>
      </c>
      <c r="AG96" s="334" t="s">
        <v>451</v>
      </c>
      <c r="AH96" s="334" t="s">
        <v>451</v>
      </c>
      <c r="AI96" s="334">
        <v>6.46</v>
      </c>
      <c r="AJ96" s="334" t="s">
        <v>451</v>
      </c>
      <c r="AK96" s="335" t="s">
        <v>451</v>
      </c>
      <c r="AL96" s="334">
        <v>5.1029999999999998</v>
      </c>
      <c r="AM96" s="334">
        <v>6.3250000000000002</v>
      </c>
      <c r="AN96" s="334" t="s">
        <v>451</v>
      </c>
      <c r="AO96" s="334" t="s">
        <v>451</v>
      </c>
      <c r="AP96" s="334">
        <v>8</v>
      </c>
      <c r="AQ96" s="334" t="s">
        <v>451</v>
      </c>
      <c r="AR96" s="335" t="s">
        <v>451</v>
      </c>
      <c r="AS96" s="334">
        <v>5.19</v>
      </c>
      <c r="AT96" s="334" t="s">
        <v>451</v>
      </c>
      <c r="AU96" s="334" t="s">
        <v>451</v>
      </c>
      <c r="AV96" s="334" t="s">
        <v>451</v>
      </c>
      <c r="AW96" s="334">
        <v>7.2370000000000001</v>
      </c>
      <c r="AX96" s="334" t="s">
        <v>451</v>
      </c>
      <c r="AY96" s="335" t="s">
        <v>451</v>
      </c>
    </row>
    <row r="97" spans="1:51">
      <c r="A97" s="665" t="s">
        <v>1008</v>
      </c>
      <c r="B97" s="421" t="s">
        <v>476</v>
      </c>
      <c r="C97" s="333">
        <v>5.3220000000000001</v>
      </c>
      <c r="D97" s="334">
        <v>5.1749999999999998</v>
      </c>
      <c r="E97" s="334" t="s">
        <v>451</v>
      </c>
      <c r="F97" s="334" t="s">
        <v>451</v>
      </c>
      <c r="G97" s="334" t="s">
        <v>451</v>
      </c>
      <c r="H97" s="334" t="s">
        <v>451</v>
      </c>
      <c r="I97" s="334" t="s">
        <v>451</v>
      </c>
      <c r="J97" s="333">
        <v>5.4459999999999997</v>
      </c>
      <c r="K97" s="334" t="s">
        <v>451</v>
      </c>
      <c r="L97" s="334" t="s">
        <v>451</v>
      </c>
      <c r="M97" s="334" t="s">
        <v>451</v>
      </c>
      <c r="N97" s="334" t="s">
        <v>451</v>
      </c>
      <c r="O97" s="334" t="s">
        <v>451</v>
      </c>
      <c r="P97" s="334" t="s">
        <v>451</v>
      </c>
      <c r="Q97" s="333">
        <v>5.54</v>
      </c>
      <c r="R97" s="334">
        <v>5.952</v>
      </c>
      <c r="S97" s="334" t="s">
        <v>451</v>
      </c>
      <c r="T97" s="334" t="s">
        <v>451</v>
      </c>
      <c r="U97" s="334" t="s">
        <v>451</v>
      </c>
      <c r="V97" s="334" t="s">
        <v>451</v>
      </c>
      <c r="W97" s="335">
        <v>7.9580000000000002</v>
      </c>
      <c r="X97" s="334">
        <v>5.29</v>
      </c>
      <c r="Y97" s="334" t="s">
        <v>451</v>
      </c>
      <c r="Z97" s="334" t="s">
        <v>451</v>
      </c>
      <c r="AA97" s="334" t="s">
        <v>451</v>
      </c>
      <c r="AB97" s="334" t="s">
        <v>451</v>
      </c>
      <c r="AC97" s="334" t="s">
        <v>451</v>
      </c>
      <c r="AD97" s="335" t="s">
        <v>451</v>
      </c>
      <c r="AE97" s="334">
        <v>5.09</v>
      </c>
      <c r="AF97" s="334" t="s">
        <v>451</v>
      </c>
      <c r="AG97" s="334" t="s">
        <v>451</v>
      </c>
      <c r="AH97" s="334" t="s">
        <v>451</v>
      </c>
      <c r="AI97" s="334" t="s">
        <v>451</v>
      </c>
      <c r="AJ97" s="334" t="s">
        <v>451</v>
      </c>
      <c r="AK97" s="335" t="s">
        <v>451</v>
      </c>
      <c r="AL97" s="334">
        <v>5.1280000000000001</v>
      </c>
      <c r="AM97" s="334" t="s">
        <v>451</v>
      </c>
      <c r="AN97" s="334" t="s">
        <v>451</v>
      </c>
      <c r="AO97" s="334" t="s">
        <v>451</v>
      </c>
      <c r="AP97" s="334" t="s">
        <v>451</v>
      </c>
      <c r="AQ97" s="334" t="s">
        <v>451</v>
      </c>
      <c r="AR97" s="335" t="s">
        <v>451</v>
      </c>
      <c r="AS97" s="334">
        <v>5.0460000000000003</v>
      </c>
      <c r="AT97" s="334" t="s">
        <v>451</v>
      </c>
      <c r="AU97" s="334" t="s">
        <v>451</v>
      </c>
      <c r="AV97" s="334" t="s">
        <v>451</v>
      </c>
      <c r="AW97" s="334" t="s">
        <v>451</v>
      </c>
      <c r="AX97" s="334" t="s">
        <v>451</v>
      </c>
      <c r="AY97" s="335" t="s">
        <v>451</v>
      </c>
    </row>
    <row r="98" spans="1:51">
      <c r="A98" s="665" t="s">
        <v>1009</v>
      </c>
      <c r="B98" s="421" t="s">
        <v>55</v>
      </c>
      <c r="C98" s="333">
        <v>5.1589999999999998</v>
      </c>
      <c r="D98" s="334" t="s">
        <v>451</v>
      </c>
      <c r="E98" s="334" t="s">
        <v>451</v>
      </c>
      <c r="F98" s="334" t="s">
        <v>451</v>
      </c>
      <c r="G98" s="334" t="s">
        <v>451</v>
      </c>
      <c r="H98" s="334" t="s">
        <v>451</v>
      </c>
      <c r="I98" s="334" t="s">
        <v>451</v>
      </c>
      <c r="J98" s="333">
        <v>5.52</v>
      </c>
      <c r="K98" s="334" t="s">
        <v>451</v>
      </c>
      <c r="L98" s="334" t="s">
        <v>451</v>
      </c>
      <c r="M98" s="334" t="s">
        <v>451</v>
      </c>
      <c r="N98" s="334" t="s">
        <v>451</v>
      </c>
      <c r="O98" s="334" t="s">
        <v>451</v>
      </c>
      <c r="P98" s="334" t="s">
        <v>451</v>
      </c>
      <c r="Q98" s="333">
        <v>5.21</v>
      </c>
      <c r="R98" s="334" t="s">
        <v>451</v>
      </c>
      <c r="S98" s="334" t="s">
        <v>451</v>
      </c>
      <c r="T98" s="334" t="s">
        <v>451</v>
      </c>
      <c r="U98" s="334" t="s">
        <v>451</v>
      </c>
      <c r="V98" s="334" t="s">
        <v>451</v>
      </c>
      <c r="W98" s="335" t="s">
        <v>451</v>
      </c>
      <c r="X98" s="334">
        <v>5.5140000000000002</v>
      </c>
      <c r="Y98" s="334" t="s">
        <v>451</v>
      </c>
      <c r="Z98" s="334" t="s">
        <v>451</v>
      </c>
      <c r="AA98" s="334" t="s">
        <v>451</v>
      </c>
      <c r="AB98" s="334" t="s">
        <v>451</v>
      </c>
      <c r="AC98" s="334" t="s">
        <v>451</v>
      </c>
      <c r="AD98" s="335" t="s">
        <v>451</v>
      </c>
      <c r="AE98" s="334">
        <v>5.2249999999999996</v>
      </c>
      <c r="AF98" s="334" t="s">
        <v>451</v>
      </c>
      <c r="AG98" s="334" t="s">
        <v>451</v>
      </c>
      <c r="AH98" s="334" t="s">
        <v>451</v>
      </c>
      <c r="AI98" s="334" t="s">
        <v>451</v>
      </c>
      <c r="AJ98" s="334" t="s">
        <v>451</v>
      </c>
      <c r="AK98" s="335" t="s">
        <v>451</v>
      </c>
      <c r="AL98" s="334">
        <v>5.6680000000000001</v>
      </c>
      <c r="AM98" s="334" t="s">
        <v>451</v>
      </c>
      <c r="AN98" s="334" t="s">
        <v>451</v>
      </c>
      <c r="AO98" s="334" t="s">
        <v>451</v>
      </c>
      <c r="AP98" s="334" t="s">
        <v>451</v>
      </c>
      <c r="AQ98" s="334" t="s">
        <v>451</v>
      </c>
      <c r="AR98" s="335" t="s">
        <v>451</v>
      </c>
      <c r="AS98" s="334">
        <v>5.1559999999999997</v>
      </c>
      <c r="AT98" s="334" t="s">
        <v>451</v>
      </c>
      <c r="AU98" s="334" t="s">
        <v>451</v>
      </c>
      <c r="AV98" s="334" t="s">
        <v>451</v>
      </c>
      <c r="AW98" s="334">
        <v>6.3760000000000003</v>
      </c>
      <c r="AX98" s="334" t="s">
        <v>451</v>
      </c>
      <c r="AY98" s="335" t="s">
        <v>451</v>
      </c>
    </row>
    <row r="99" spans="1:51">
      <c r="A99" s="665" t="s">
        <v>1010</v>
      </c>
      <c r="B99" s="421" t="s">
        <v>477</v>
      </c>
      <c r="C99" s="333" t="s">
        <v>451</v>
      </c>
      <c r="D99" s="334" t="s">
        <v>451</v>
      </c>
      <c r="E99" s="334" t="s">
        <v>451</v>
      </c>
      <c r="F99" s="334" t="s">
        <v>451</v>
      </c>
      <c r="G99" s="334" t="s">
        <v>451</v>
      </c>
      <c r="H99" s="334" t="s">
        <v>451</v>
      </c>
      <c r="I99" s="334" t="s">
        <v>451</v>
      </c>
      <c r="J99" s="333" t="s">
        <v>451</v>
      </c>
      <c r="K99" s="334" t="s">
        <v>451</v>
      </c>
      <c r="L99" s="334" t="s">
        <v>451</v>
      </c>
      <c r="M99" s="334" t="s">
        <v>451</v>
      </c>
      <c r="N99" s="334" t="s">
        <v>451</v>
      </c>
      <c r="O99" s="334" t="s">
        <v>451</v>
      </c>
      <c r="P99" s="334" t="s">
        <v>451</v>
      </c>
      <c r="Q99" s="333" t="s">
        <v>451</v>
      </c>
      <c r="R99" s="334" t="s">
        <v>451</v>
      </c>
      <c r="S99" s="334" t="s">
        <v>451</v>
      </c>
      <c r="T99" s="334" t="s">
        <v>451</v>
      </c>
      <c r="U99" s="334" t="s">
        <v>451</v>
      </c>
      <c r="V99" s="334" t="s">
        <v>451</v>
      </c>
      <c r="W99" s="335" t="s">
        <v>451</v>
      </c>
      <c r="X99" s="334" t="s">
        <v>451</v>
      </c>
      <c r="Y99" s="334" t="s">
        <v>451</v>
      </c>
      <c r="Z99" s="334" t="s">
        <v>451</v>
      </c>
      <c r="AA99" s="334" t="s">
        <v>451</v>
      </c>
      <c r="AB99" s="334" t="s">
        <v>451</v>
      </c>
      <c r="AC99" s="334" t="s">
        <v>451</v>
      </c>
      <c r="AD99" s="335" t="s">
        <v>451</v>
      </c>
      <c r="AE99" s="334" t="s">
        <v>451</v>
      </c>
      <c r="AF99" s="334" t="s">
        <v>451</v>
      </c>
      <c r="AG99" s="334" t="s">
        <v>451</v>
      </c>
      <c r="AH99" s="334" t="s">
        <v>451</v>
      </c>
      <c r="AI99" s="334" t="s">
        <v>451</v>
      </c>
      <c r="AJ99" s="334" t="s">
        <v>451</v>
      </c>
      <c r="AK99" s="335" t="s">
        <v>451</v>
      </c>
      <c r="AL99" s="334">
        <v>5.6740000000000004</v>
      </c>
      <c r="AM99" s="334" t="s">
        <v>451</v>
      </c>
      <c r="AN99" s="334" t="s">
        <v>451</v>
      </c>
      <c r="AO99" s="334" t="s">
        <v>451</v>
      </c>
      <c r="AP99" s="334" t="s">
        <v>451</v>
      </c>
      <c r="AQ99" s="334" t="s">
        <v>451</v>
      </c>
      <c r="AR99" s="335" t="s">
        <v>451</v>
      </c>
      <c r="AS99" s="334">
        <v>5.3680000000000003</v>
      </c>
      <c r="AT99" s="334" t="s">
        <v>451</v>
      </c>
      <c r="AU99" s="334" t="s">
        <v>451</v>
      </c>
      <c r="AV99" s="334" t="s">
        <v>451</v>
      </c>
      <c r="AW99" s="334" t="s">
        <v>451</v>
      </c>
      <c r="AX99" s="334" t="s">
        <v>451</v>
      </c>
      <c r="AY99" s="335" t="s">
        <v>451</v>
      </c>
    </row>
    <row r="100" spans="1:51">
      <c r="A100" s="665" t="s">
        <v>1011</v>
      </c>
      <c r="B100" s="421" t="s">
        <v>56</v>
      </c>
      <c r="C100" s="333">
        <v>5.0259999999999998</v>
      </c>
      <c r="D100" s="334">
        <v>6.6</v>
      </c>
      <c r="E100" s="334" t="s">
        <v>451</v>
      </c>
      <c r="F100" s="334" t="s">
        <v>451</v>
      </c>
      <c r="G100" s="334" t="s">
        <v>451</v>
      </c>
      <c r="H100" s="334" t="s">
        <v>451</v>
      </c>
      <c r="I100" s="334" t="s">
        <v>451</v>
      </c>
      <c r="J100" s="333">
        <v>5.194</v>
      </c>
      <c r="K100" s="334" t="s">
        <v>451</v>
      </c>
      <c r="L100" s="334" t="s">
        <v>451</v>
      </c>
      <c r="M100" s="334" t="s">
        <v>451</v>
      </c>
      <c r="N100" s="334" t="s">
        <v>451</v>
      </c>
      <c r="O100" s="334" t="s">
        <v>451</v>
      </c>
      <c r="P100" s="334" t="s">
        <v>451</v>
      </c>
      <c r="Q100" s="333">
        <v>5.27</v>
      </c>
      <c r="R100" s="334" t="s">
        <v>451</v>
      </c>
      <c r="S100" s="334" t="s">
        <v>451</v>
      </c>
      <c r="T100" s="334" t="s">
        <v>451</v>
      </c>
      <c r="U100" s="334" t="s">
        <v>451</v>
      </c>
      <c r="V100" s="334" t="s">
        <v>451</v>
      </c>
      <c r="W100" s="335" t="s">
        <v>451</v>
      </c>
      <c r="X100" s="334">
        <v>5.3579999999999997</v>
      </c>
      <c r="Y100" s="334" t="s">
        <v>451</v>
      </c>
      <c r="Z100" s="334" t="s">
        <v>451</v>
      </c>
      <c r="AA100" s="334" t="s">
        <v>451</v>
      </c>
      <c r="AB100" s="334">
        <v>5.63</v>
      </c>
      <c r="AC100" s="334" t="s">
        <v>451</v>
      </c>
      <c r="AD100" s="335" t="s">
        <v>451</v>
      </c>
      <c r="AE100" s="334">
        <v>5.6280000000000001</v>
      </c>
      <c r="AF100" s="334" t="s">
        <v>451</v>
      </c>
      <c r="AG100" s="334" t="s">
        <v>451</v>
      </c>
      <c r="AH100" s="334" t="s">
        <v>451</v>
      </c>
      <c r="AI100" s="334">
        <v>7.8330000000000002</v>
      </c>
      <c r="AJ100" s="334" t="s">
        <v>451</v>
      </c>
      <c r="AK100" s="335" t="s">
        <v>451</v>
      </c>
      <c r="AL100" s="334">
        <v>5.0759999999999996</v>
      </c>
      <c r="AM100" s="334" t="s">
        <v>451</v>
      </c>
      <c r="AN100" s="334" t="s">
        <v>451</v>
      </c>
      <c r="AO100" s="334" t="s">
        <v>451</v>
      </c>
      <c r="AP100" s="334" t="s">
        <v>451</v>
      </c>
      <c r="AQ100" s="334" t="s">
        <v>451</v>
      </c>
      <c r="AR100" s="335" t="s">
        <v>451</v>
      </c>
      <c r="AS100" s="334">
        <v>5.17</v>
      </c>
      <c r="AT100" s="334" t="s">
        <v>451</v>
      </c>
      <c r="AU100" s="334" t="s">
        <v>451</v>
      </c>
      <c r="AV100" s="334" t="s">
        <v>451</v>
      </c>
      <c r="AW100" s="334" t="s">
        <v>451</v>
      </c>
      <c r="AX100" s="334" t="s">
        <v>451</v>
      </c>
      <c r="AY100" s="335" t="s">
        <v>451</v>
      </c>
    </row>
    <row r="101" spans="1:51">
      <c r="A101" s="665" t="s">
        <v>1012</v>
      </c>
      <c r="B101" s="421" t="s">
        <v>57</v>
      </c>
      <c r="C101" s="333">
        <v>5.1310000000000002</v>
      </c>
      <c r="D101" s="334">
        <v>6.45</v>
      </c>
      <c r="E101" s="334" t="s">
        <v>451</v>
      </c>
      <c r="F101" s="334" t="s">
        <v>451</v>
      </c>
      <c r="G101" s="334" t="s">
        <v>451</v>
      </c>
      <c r="H101" s="334" t="s">
        <v>451</v>
      </c>
      <c r="I101" s="334" t="s">
        <v>451</v>
      </c>
      <c r="J101" s="333">
        <v>5.26</v>
      </c>
      <c r="K101" s="334">
        <v>5.625</v>
      </c>
      <c r="L101" s="334" t="s">
        <v>451</v>
      </c>
      <c r="M101" s="334" t="s">
        <v>451</v>
      </c>
      <c r="N101" s="334" t="s">
        <v>451</v>
      </c>
      <c r="O101" s="334" t="s">
        <v>451</v>
      </c>
      <c r="P101" s="334" t="s">
        <v>451</v>
      </c>
      <c r="Q101" s="333">
        <v>5.7249999999999996</v>
      </c>
      <c r="R101" s="334" t="s">
        <v>451</v>
      </c>
      <c r="S101" s="334" t="s">
        <v>451</v>
      </c>
      <c r="T101" s="334" t="s">
        <v>451</v>
      </c>
      <c r="U101" s="334" t="s">
        <v>451</v>
      </c>
      <c r="V101" s="334" t="s">
        <v>451</v>
      </c>
      <c r="W101" s="335" t="s">
        <v>451</v>
      </c>
      <c r="X101" s="334">
        <v>5.04</v>
      </c>
      <c r="Y101" s="334" t="s">
        <v>451</v>
      </c>
      <c r="Z101" s="334" t="s">
        <v>451</v>
      </c>
      <c r="AA101" s="334" t="s">
        <v>451</v>
      </c>
      <c r="AB101" s="334" t="s">
        <v>451</v>
      </c>
      <c r="AC101" s="334" t="s">
        <v>451</v>
      </c>
      <c r="AD101" s="335">
        <v>5.0819999999999999</v>
      </c>
      <c r="AE101" s="334">
        <v>5.4960000000000004</v>
      </c>
      <c r="AF101" s="334" t="s">
        <v>451</v>
      </c>
      <c r="AG101" s="334" t="s">
        <v>451</v>
      </c>
      <c r="AH101" s="334" t="s">
        <v>451</v>
      </c>
      <c r="AI101" s="334" t="s">
        <v>451</v>
      </c>
      <c r="AJ101" s="334" t="s">
        <v>451</v>
      </c>
      <c r="AK101" s="335" t="s">
        <v>451</v>
      </c>
      <c r="AL101" s="334">
        <v>5.1779999999999999</v>
      </c>
      <c r="AM101" s="334" t="s">
        <v>451</v>
      </c>
      <c r="AN101" s="334" t="s">
        <v>451</v>
      </c>
      <c r="AO101" s="334" t="s">
        <v>451</v>
      </c>
      <c r="AP101" s="334" t="s">
        <v>451</v>
      </c>
      <c r="AQ101" s="334" t="s">
        <v>451</v>
      </c>
      <c r="AR101" s="335" t="s">
        <v>451</v>
      </c>
      <c r="AS101" s="334">
        <v>5.3</v>
      </c>
      <c r="AT101" s="334" t="s">
        <v>451</v>
      </c>
      <c r="AU101" s="334" t="s">
        <v>451</v>
      </c>
      <c r="AV101" s="334" t="s">
        <v>451</v>
      </c>
      <c r="AW101" s="334" t="s">
        <v>451</v>
      </c>
      <c r="AX101" s="334" t="s">
        <v>451</v>
      </c>
      <c r="AY101" s="335" t="s">
        <v>451</v>
      </c>
    </row>
    <row r="102" spans="1:51">
      <c r="A102" s="665" t="s">
        <v>1013</v>
      </c>
      <c r="B102" s="421" t="s">
        <v>54</v>
      </c>
      <c r="C102" s="333">
        <v>5.2539999999999996</v>
      </c>
      <c r="D102" s="334" t="s">
        <v>451</v>
      </c>
      <c r="E102" s="334" t="s">
        <v>451</v>
      </c>
      <c r="F102" s="334" t="s">
        <v>451</v>
      </c>
      <c r="G102" s="334" t="s">
        <v>451</v>
      </c>
      <c r="H102" s="334" t="s">
        <v>451</v>
      </c>
      <c r="I102" s="334" t="s">
        <v>451</v>
      </c>
      <c r="J102" s="333">
        <v>5.16</v>
      </c>
      <c r="K102" s="334" t="s">
        <v>451</v>
      </c>
      <c r="L102" s="334" t="s">
        <v>451</v>
      </c>
      <c r="M102" s="334" t="s">
        <v>451</v>
      </c>
      <c r="N102" s="334">
        <v>7.2130000000000001</v>
      </c>
      <c r="O102" s="334">
        <v>7.9059999999999997</v>
      </c>
      <c r="P102" s="334" t="s">
        <v>451</v>
      </c>
      <c r="Q102" s="333">
        <v>5.34</v>
      </c>
      <c r="R102" s="334" t="s">
        <v>451</v>
      </c>
      <c r="S102" s="334" t="s">
        <v>451</v>
      </c>
      <c r="T102" s="334" t="s">
        <v>451</v>
      </c>
      <c r="U102" s="334" t="s">
        <v>451</v>
      </c>
      <c r="V102" s="334" t="s">
        <v>451</v>
      </c>
      <c r="W102" s="335" t="s">
        <v>451</v>
      </c>
      <c r="X102" s="334">
        <v>6.61</v>
      </c>
      <c r="Y102" s="334" t="s">
        <v>451</v>
      </c>
      <c r="Z102" s="334" t="s">
        <v>451</v>
      </c>
      <c r="AA102" s="334" t="s">
        <v>451</v>
      </c>
      <c r="AB102" s="334" t="s">
        <v>451</v>
      </c>
      <c r="AC102" s="334" t="s">
        <v>451</v>
      </c>
      <c r="AD102" s="335" t="s">
        <v>451</v>
      </c>
      <c r="AE102" s="334">
        <v>5.4260000000000002</v>
      </c>
      <c r="AF102" s="334" t="s">
        <v>451</v>
      </c>
      <c r="AG102" s="334" t="s">
        <v>451</v>
      </c>
      <c r="AH102" s="334" t="s">
        <v>451</v>
      </c>
      <c r="AI102" s="334">
        <v>5</v>
      </c>
      <c r="AJ102" s="334" t="s">
        <v>451</v>
      </c>
      <c r="AK102" s="335" t="s">
        <v>451</v>
      </c>
      <c r="AL102" s="334">
        <v>7.7619999999999996</v>
      </c>
      <c r="AM102" s="334" t="s">
        <v>451</v>
      </c>
      <c r="AN102" s="334" t="s">
        <v>451</v>
      </c>
      <c r="AO102" s="334" t="s">
        <v>451</v>
      </c>
      <c r="AP102" s="334" t="s">
        <v>451</v>
      </c>
      <c r="AQ102" s="334" t="s">
        <v>451</v>
      </c>
      <c r="AR102" s="335" t="s">
        <v>451</v>
      </c>
      <c r="AS102" s="334">
        <v>5.4640000000000004</v>
      </c>
      <c r="AT102" s="334" t="s">
        <v>451</v>
      </c>
      <c r="AU102" s="334" t="s">
        <v>451</v>
      </c>
      <c r="AV102" s="334" t="s">
        <v>451</v>
      </c>
      <c r="AW102" s="334" t="s">
        <v>451</v>
      </c>
      <c r="AX102" s="334" t="s">
        <v>451</v>
      </c>
      <c r="AY102" s="335" t="s">
        <v>451</v>
      </c>
    </row>
    <row r="103" spans="1:51">
      <c r="A103" s="665" t="s">
        <v>1014</v>
      </c>
      <c r="B103" s="421" t="s">
        <v>53</v>
      </c>
      <c r="C103" s="333">
        <v>5.16</v>
      </c>
      <c r="D103" s="334" t="s">
        <v>451</v>
      </c>
      <c r="E103" s="334" t="s">
        <v>451</v>
      </c>
      <c r="F103" s="334" t="s">
        <v>451</v>
      </c>
      <c r="G103" s="334">
        <v>6.9480000000000004</v>
      </c>
      <c r="H103" s="334" t="s">
        <v>451</v>
      </c>
      <c r="I103" s="334" t="s">
        <v>451</v>
      </c>
      <c r="J103" s="333">
        <v>5.1639999999999997</v>
      </c>
      <c r="K103" s="334" t="s">
        <v>451</v>
      </c>
      <c r="L103" s="334" t="s">
        <v>451</v>
      </c>
      <c r="M103" s="334" t="s">
        <v>451</v>
      </c>
      <c r="N103" s="334" t="s">
        <v>451</v>
      </c>
      <c r="O103" s="334" t="s">
        <v>451</v>
      </c>
      <c r="P103" s="334" t="s">
        <v>451</v>
      </c>
      <c r="Q103" s="333">
        <v>5.62</v>
      </c>
      <c r="R103" s="334" t="s">
        <v>451</v>
      </c>
      <c r="S103" s="334" t="s">
        <v>451</v>
      </c>
      <c r="T103" s="334" t="s">
        <v>451</v>
      </c>
      <c r="U103" s="334">
        <v>6.97</v>
      </c>
      <c r="V103" s="334" t="s">
        <v>451</v>
      </c>
      <c r="W103" s="335" t="s">
        <v>451</v>
      </c>
      <c r="X103" s="334">
        <v>5.008</v>
      </c>
      <c r="Y103" s="334" t="s">
        <v>451</v>
      </c>
      <c r="Z103" s="334" t="s">
        <v>451</v>
      </c>
      <c r="AA103" s="334" t="s">
        <v>451</v>
      </c>
      <c r="AB103" s="334">
        <v>6</v>
      </c>
      <c r="AC103" s="334" t="s">
        <v>451</v>
      </c>
      <c r="AD103" s="335" t="s">
        <v>451</v>
      </c>
      <c r="AE103" s="334">
        <v>5.2919999999999998</v>
      </c>
      <c r="AF103" s="334" t="s">
        <v>451</v>
      </c>
      <c r="AG103" s="334" t="s">
        <v>451</v>
      </c>
      <c r="AH103" s="334" t="s">
        <v>451</v>
      </c>
      <c r="AI103" s="334">
        <v>5</v>
      </c>
      <c r="AJ103" s="334" t="s">
        <v>451</v>
      </c>
      <c r="AK103" s="335" t="s">
        <v>451</v>
      </c>
      <c r="AL103" s="334">
        <v>5.6920000000000002</v>
      </c>
      <c r="AM103" s="334" t="s">
        <v>451</v>
      </c>
      <c r="AN103" s="334" t="s">
        <v>451</v>
      </c>
      <c r="AO103" s="334" t="s">
        <v>451</v>
      </c>
      <c r="AP103" s="334" t="s">
        <v>451</v>
      </c>
      <c r="AQ103" s="334" t="s">
        <v>451</v>
      </c>
      <c r="AR103" s="335" t="s">
        <v>451</v>
      </c>
      <c r="AS103" s="334">
        <v>7.04</v>
      </c>
      <c r="AT103" s="334">
        <v>5.625</v>
      </c>
      <c r="AU103" s="334" t="s">
        <v>451</v>
      </c>
      <c r="AV103" s="334" t="s">
        <v>451</v>
      </c>
      <c r="AW103" s="334" t="s">
        <v>451</v>
      </c>
      <c r="AX103" s="334" t="s">
        <v>451</v>
      </c>
      <c r="AY103" s="335" t="s">
        <v>451</v>
      </c>
    </row>
    <row r="104" spans="1:51">
      <c r="A104" s="665" t="s">
        <v>1015</v>
      </c>
      <c r="B104" s="421" t="s">
        <v>58</v>
      </c>
      <c r="C104" s="333">
        <v>5.524</v>
      </c>
      <c r="D104" s="334" t="s">
        <v>451</v>
      </c>
      <c r="E104" s="334" t="s">
        <v>451</v>
      </c>
      <c r="F104" s="334" t="s">
        <v>451</v>
      </c>
      <c r="G104" s="334" t="s">
        <v>451</v>
      </c>
      <c r="H104" s="334" t="s">
        <v>451</v>
      </c>
      <c r="I104" s="334" t="s">
        <v>451</v>
      </c>
      <c r="J104" s="333">
        <v>5.3040000000000003</v>
      </c>
      <c r="K104" s="334" t="s">
        <v>451</v>
      </c>
      <c r="L104" s="334" t="s">
        <v>451</v>
      </c>
      <c r="M104" s="334" t="s">
        <v>451</v>
      </c>
      <c r="N104" s="334" t="s">
        <v>451</v>
      </c>
      <c r="O104" s="334" t="s">
        <v>451</v>
      </c>
      <c r="P104" s="334" t="s">
        <v>451</v>
      </c>
      <c r="Q104" s="333">
        <v>6.1459999999999999</v>
      </c>
      <c r="R104" s="334" t="s">
        <v>451</v>
      </c>
      <c r="S104" s="334" t="s">
        <v>451</v>
      </c>
      <c r="T104" s="334" t="s">
        <v>451</v>
      </c>
      <c r="U104" s="334">
        <v>9.0500000000000007</v>
      </c>
      <c r="V104" s="334" t="s">
        <v>451</v>
      </c>
      <c r="W104" s="335" t="s">
        <v>451</v>
      </c>
      <c r="X104" s="334">
        <v>5.1509999999999998</v>
      </c>
      <c r="Y104" s="334" t="s">
        <v>451</v>
      </c>
      <c r="Z104" s="334" t="s">
        <v>451</v>
      </c>
      <c r="AA104" s="334" t="s">
        <v>451</v>
      </c>
      <c r="AB104" s="334" t="s">
        <v>451</v>
      </c>
      <c r="AC104" s="334" t="s">
        <v>451</v>
      </c>
      <c r="AD104" s="335" t="s">
        <v>451</v>
      </c>
      <c r="AE104" s="334">
        <v>5.0039999999999996</v>
      </c>
      <c r="AF104" s="334" t="s">
        <v>451</v>
      </c>
      <c r="AG104" s="334" t="s">
        <v>451</v>
      </c>
      <c r="AH104" s="334" t="s">
        <v>451</v>
      </c>
      <c r="AI104" s="334">
        <v>6.8739999999999997</v>
      </c>
      <c r="AJ104" s="334" t="s">
        <v>451</v>
      </c>
      <c r="AK104" s="335" t="s">
        <v>451</v>
      </c>
      <c r="AL104" s="334" t="s">
        <v>451</v>
      </c>
      <c r="AM104" s="334" t="s">
        <v>451</v>
      </c>
      <c r="AN104" s="334" t="s">
        <v>451</v>
      </c>
      <c r="AO104" s="334" t="s">
        <v>451</v>
      </c>
      <c r="AP104" s="334" t="s">
        <v>451</v>
      </c>
      <c r="AQ104" s="334" t="s">
        <v>451</v>
      </c>
      <c r="AR104" s="335" t="s">
        <v>451</v>
      </c>
      <c r="AS104" s="334" t="s">
        <v>451</v>
      </c>
      <c r="AT104" s="334" t="s">
        <v>451</v>
      </c>
      <c r="AU104" s="334" t="s">
        <v>451</v>
      </c>
      <c r="AV104" s="334" t="s">
        <v>451</v>
      </c>
      <c r="AW104" s="334" t="s">
        <v>451</v>
      </c>
      <c r="AX104" s="334" t="s">
        <v>451</v>
      </c>
      <c r="AY104" s="335" t="s">
        <v>451</v>
      </c>
    </row>
    <row r="105" spans="1:51">
      <c r="A105" s="665" t="s">
        <v>1016</v>
      </c>
      <c r="B105" s="421" t="s">
        <v>52</v>
      </c>
      <c r="C105" s="333">
        <v>10.342000000000001</v>
      </c>
      <c r="D105" s="334" t="s">
        <v>451</v>
      </c>
      <c r="E105" s="334" t="s">
        <v>451</v>
      </c>
      <c r="F105" s="334" t="s">
        <v>451</v>
      </c>
      <c r="G105" s="334" t="s">
        <v>451</v>
      </c>
      <c r="H105" s="334" t="s">
        <v>451</v>
      </c>
      <c r="I105" s="334">
        <v>8.01</v>
      </c>
      <c r="J105" s="333">
        <v>10.422000000000001</v>
      </c>
      <c r="K105" s="334" t="s">
        <v>451</v>
      </c>
      <c r="L105" s="334" t="s">
        <v>451</v>
      </c>
      <c r="M105" s="334" t="s">
        <v>451</v>
      </c>
      <c r="N105" s="334">
        <v>7.9610000000000003</v>
      </c>
      <c r="O105" s="334" t="s">
        <v>451</v>
      </c>
      <c r="P105" s="334" t="s">
        <v>451</v>
      </c>
      <c r="Q105" s="333">
        <v>9.2759999999999998</v>
      </c>
      <c r="R105" s="334" t="s">
        <v>451</v>
      </c>
      <c r="S105" s="334" t="s">
        <v>451</v>
      </c>
      <c r="T105" s="334" t="s">
        <v>451</v>
      </c>
      <c r="U105" s="334" t="s">
        <v>451</v>
      </c>
      <c r="V105" s="334" t="s">
        <v>451</v>
      </c>
      <c r="W105" s="335" t="s">
        <v>451</v>
      </c>
      <c r="X105" s="334" t="s">
        <v>451</v>
      </c>
      <c r="Y105" s="334" t="s">
        <v>451</v>
      </c>
      <c r="Z105" s="334" t="s">
        <v>451</v>
      </c>
      <c r="AA105" s="334" t="s">
        <v>451</v>
      </c>
      <c r="AB105" s="334" t="s">
        <v>451</v>
      </c>
      <c r="AC105" s="334" t="s">
        <v>451</v>
      </c>
      <c r="AD105" s="335" t="s">
        <v>451</v>
      </c>
      <c r="AE105" s="334" t="s">
        <v>451</v>
      </c>
      <c r="AF105" s="334" t="s">
        <v>451</v>
      </c>
      <c r="AG105" s="334" t="s">
        <v>451</v>
      </c>
      <c r="AH105" s="334" t="s">
        <v>451</v>
      </c>
      <c r="AI105" s="334" t="s">
        <v>451</v>
      </c>
      <c r="AJ105" s="334" t="s">
        <v>451</v>
      </c>
      <c r="AK105" s="335" t="s">
        <v>451</v>
      </c>
      <c r="AL105" s="334" t="s">
        <v>451</v>
      </c>
      <c r="AM105" s="334" t="s">
        <v>451</v>
      </c>
      <c r="AN105" s="334" t="s">
        <v>451</v>
      </c>
      <c r="AO105" s="334" t="s">
        <v>451</v>
      </c>
      <c r="AP105" s="334" t="s">
        <v>451</v>
      </c>
      <c r="AQ105" s="334" t="s">
        <v>451</v>
      </c>
      <c r="AR105" s="335" t="s">
        <v>451</v>
      </c>
      <c r="AS105" s="334" t="s">
        <v>451</v>
      </c>
      <c r="AT105" s="334" t="s">
        <v>451</v>
      </c>
      <c r="AU105" s="334" t="s">
        <v>451</v>
      </c>
      <c r="AV105" s="334" t="s">
        <v>451</v>
      </c>
      <c r="AW105" s="334" t="s">
        <v>451</v>
      </c>
      <c r="AX105" s="334" t="s">
        <v>451</v>
      </c>
      <c r="AY105" s="335" t="s">
        <v>451</v>
      </c>
    </row>
    <row r="106" spans="1:51">
      <c r="A106" s="672" t="s">
        <v>998</v>
      </c>
      <c r="B106" s="421" t="s">
        <v>489</v>
      </c>
      <c r="C106" s="333" t="s">
        <v>451</v>
      </c>
      <c r="D106" s="334" t="s">
        <v>451</v>
      </c>
      <c r="E106" s="334" t="s">
        <v>451</v>
      </c>
      <c r="F106" s="334" t="s">
        <v>451</v>
      </c>
      <c r="G106" s="334">
        <v>5.5510000000000002</v>
      </c>
      <c r="H106" s="334" t="s">
        <v>451</v>
      </c>
      <c r="I106" s="334" t="s">
        <v>451</v>
      </c>
      <c r="J106" s="333" t="s">
        <v>451</v>
      </c>
      <c r="K106" s="334" t="s">
        <v>451</v>
      </c>
      <c r="L106" s="334" t="s">
        <v>451</v>
      </c>
      <c r="M106" s="334" t="s">
        <v>451</v>
      </c>
      <c r="N106" s="334">
        <v>5</v>
      </c>
      <c r="O106" s="334" t="s">
        <v>451</v>
      </c>
      <c r="P106" s="334" t="s">
        <v>451</v>
      </c>
      <c r="Q106" s="333" t="s">
        <v>451</v>
      </c>
      <c r="R106" s="334" t="s">
        <v>451</v>
      </c>
      <c r="S106" s="334" t="s">
        <v>451</v>
      </c>
      <c r="T106" s="334" t="s">
        <v>451</v>
      </c>
      <c r="U106" s="334">
        <v>5</v>
      </c>
      <c r="V106" s="334" t="s">
        <v>451</v>
      </c>
      <c r="W106" s="335" t="s">
        <v>451</v>
      </c>
      <c r="X106" s="334" t="s">
        <v>451</v>
      </c>
      <c r="Y106" s="334" t="s">
        <v>451</v>
      </c>
      <c r="Z106" s="334" t="s">
        <v>451</v>
      </c>
      <c r="AA106" s="334" t="s">
        <v>451</v>
      </c>
      <c r="AB106" s="334">
        <v>5.6159999999999997</v>
      </c>
      <c r="AC106" s="334" t="s">
        <v>451</v>
      </c>
      <c r="AD106" s="335" t="s">
        <v>451</v>
      </c>
      <c r="AE106" s="334" t="s">
        <v>451</v>
      </c>
      <c r="AF106" s="334" t="s">
        <v>451</v>
      </c>
      <c r="AG106" s="334" t="s">
        <v>451</v>
      </c>
      <c r="AH106" s="334" t="s">
        <v>451</v>
      </c>
      <c r="AI106" s="334">
        <v>5.42</v>
      </c>
      <c r="AJ106" s="334" t="s">
        <v>451</v>
      </c>
      <c r="AK106" s="335" t="s">
        <v>451</v>
      </c>
      <c r="AL106" s="334" t="s">
        <v>451</v>
      </c>
      <c r="AM106" s="334" t="s">
        <v>451</v>
      </c>
      <c r="AN106" s="334" t="s">
        <v>451</v>
      </c>
      <c r="AO106" s="334" t="s">
        <v>451</v>
      </c>
      <c r="AP106" s="334" t="s">
        <v>451</v>
      </c>
      <c r="AQ106" s="334" t="s">
        <v>451</v>
      </c>
      <c r="AR106" s="335" t="s">
        <v>451</v>
      </c>
      <c r="AS106" s="334" t="s">
        <v>451</v>
      </c>
      <c r="AT106" s="334" t="s">
        <v>451</v>
      </c>
      <c r="AU106" s="334" t="s">
        <v>451</v>
      </c>
      <c r="AV106" s="334" t="s">
        <v>451</v>
      </c>
      <c r="AW106" s="334" t="s">
        <v>451</v>
      </c>
      <c r="AX106" s="334" t="s">
        <v>451</v>
      </c>
      <c r="AY106" s="335" t="s">
        <v>451</v>
      </c>
    </row>
    <row r="107" spans="1:51">
      <c r="A107" s="672" t="s">
        <v>999</v>
      </c>
      <c r="B107" s="421" t="s">
        <v>491</v>
      </c>
      <c r="C107" s="333" t="s">
        <v>451</v>
      </c>
      <c r="D107" s="334" t="s">
        <v>451</v>
      </c>
      <c r="E107" s="334" t="s">
        <v>451</v>
      </c>
      <c r="F107" s="334" t="s">
        <v>451</v>
      </c>
      <c r="G107" s="334">
        <v>6.5049999999999999</v>
      </c>
      <c r="H107" s="334" t="s">
        <v>451</v>
      </c>
      <c r="I107" s="334" t="s">
        <v>451</v>
      </c>
      <c r="J107" s="333" t="s">
        <v>451</v>
      </c>
      <c r="K107" s="334" t="s">
        <v>451</v>
      </c>
      <c r="L107" s="334" t="s">
        <v>451</v>
      </c>
      <c r="M107" s="334" t="s">
        <v>451</v>
      </c>
      <c r="N107" s="334">
        <v>5.7380000000000004</v>
      </c>
      <c r="O107" s="334" t="s">
        <v>451</v>
      </c>
      <c r="P107" s="334" t="s">
        <v>451</v>
      </c>
      <c r="Q107" s="333" t="s">
        <v>451</v>
      </c>
      <c r="R107" s="334" t="s">
        <v>451</v>
      </c>
      <c r="S107" s="334" t="s">
        <v>451</v>
      </c>
      <c r="T107" s="334" t="s">
        <v>451</v>
      </c>
      <c r="U107" s="334">
        <v>1.56</v>
      </c>
      <c r="V107" s="334" t="s">
        <v>451</v>
      </c>
      <c r="W107" s="335" t="s">
        <v>451</v>
      </c>
      <c r="X107" s="334" t="s">
        <v>451</v>
      </c>
      <c r="Y107" s="334" t="s">
        <v>451</v>
      </c>
      <c r="Z107" s="334" t="s">
        <v>451</v>
      </c>
      <c r="AA107" s="334" t="s">
        <v>451</v>
      </c>
      <c r="AB107" s="334">
        <v>5.7910000000000004</v>
      </c>
      <c r="AC107" s="334" t="s">
        <v>451</v>
      </c>
      <c r="AD107" s="335" t="s">
        <v>451</v>
      </c>
      <c r="AE107" s="334" t="s">
        <v>451</v>
      </c>
      <c r="AF107" s="334" t="s">
        <v>451</v>
      </c>
      <c r="AG107" s="334" t="s">
        <v>451</v>
      </c>
      <c r="AH107" s="334" t="s">
        <v>451</v>
      </c>
      <c r="AI107" s="334">
        <v>5.6210000000000004</v>
      </c>
      <c r="AJ107" s="334" t="s">
        <v>451</v>
      </c>
      <c r="AK107" s="335" t="s">
        <v>451</v>
      </c>
      <c r="AL107" s="334" t="s">
        <v>451</v>
      </c>
      <c r="AM107" s="334" t="s">
        <v>451</v>
      </c>
      <c r="AN107" s="334" t="s">
        <v>451</v>
      </c>
      <c r="AO107" s="334" t="s">
        <v>451</v>
      </c>
      <c r="AP107" s="334" t="s">
        <v>451</v>
      </c>
      <c r="AQ107" s="334" t="s">
        <v>451</v>
      </c>
      <c r="AR107" s="335" t="s">
        <v>451</v>
      </c>
      <c r="AS107" s="334" t="s">
        <v>451</v>
      </c>
      <c r="AT107" s="334" t="s">
        <v>451</v>
      </c>
      <c r="AU107" s="334" t="s">
        <v>451</v>
      </c>
      <c r="AV107" s="334" t="s">
        <v>451</v>
      </c>
      <c r="AW107" s="334" t="s">
        <v>451</v>
      </c>
      <c r="AX107" s="334" t="s">
        <v>451</v>
      </c>
      <c r="AY107" s="335" t="s">
        <v>451</v>
      </c>
    </row>
    <row r="108" spans="1:51">
      <c r="A108" s="672" t="s">
        <v>1001</v>
      </c>
      <c r="B108" s="421" t="s">
        <v>492</v>
      </c>
      <c r="C108" s="333" t="s">
        <v>451</v>
      </c>
      <c r="D108" s="334" t="s">
        <v>451</v>
      </c>
      <c r="E108" s="334" t="s">
        <v>451</v>
      </c>
      <c r="F108" s="334" t="s">
        <v>451</v>
      </c>
      <c r="G108" s="334" t="s">
        <v>451</v>
      </c>
      <c r="H108" s="334" t="s">
        <v>451</v>
      </c>
      <c r="I108" s="334" t="s">
        <v>451</v>
      </c>
      <c r="J108" s="333" t="s">
        <v>451</v>
      </c>
      <c r="K108" s="334" t="s">
        <v>451</v>
      </c>
      <c r="L108" s="334" t="s">
        <v>451</v>
      </c>
      <c r="M108" s="334" t="s">
        <v>451</v>
      </c>
      <c r="N108" s="334" t="s">
        <v>451</v>
      </c>
      <c r="O108" s="334" t="s">
        <v>451</v>
      </c>
      <c r="P108" s="334" t="s">
        <v>451</v>
      </c>
      <c r="Q108" s="333" t="s">
        <v>451</v>
      </c>
      <c r="R108" s="334" t="s">
        <v>451</v>
      </c>
      <c r="S108" s="334" t="s">
        <v>451</v>
      </c>
      <c r="T108" s="334" t="s">
        <v>451</v>
      </c>
      <c r="U108" s="334">
        <v>5</v>
      </c>
      <c r="V108" s="334" t="s">
        <v>451</v>
      </c>
      <c r="W108" s="335" t="s">
        <v>451</v>
      </c>
      <c r="X108" s="334" t="s">
        <v>451</v>
      </c>
      <c r="Y108" s="334" t="s">
        <v>451</v>
      </c>
      <c r="Z108" s="334" t="s">
        <v>451</v>
      </c>
      <c r="AA108" s="334" t="s">
        <v>451</v>
      </c>
      <c r="AB108" s="334">
        <v>6.7539999999999996</v>
      </c>
      <c r="AC108" s="334" t="s">
        <v>451</v>
      </c>
      <c r="AD108" s="335" t="s">
        <v>451</v>
      </c>
      <c r="AE108" s="334" t="s">
        <v>451</v>
      </c>
      <c r="AF108" s="334" t="s">
        <v>451</v>
      </c>
      <c r="AG108" s="334" t="s">
        <v>451</v>
      </c>
      <c r="AH108" s="334" t="s">
        <v>451</v>
      </c>
      <c r="AI108" s="334" t="s">
        <v>451</v>
      </c>
      <c r="AJ108" s="334" t="s">
        <v>451</v>
      </c>
      <c r="AK108" s="335" t="s">
        <v>451</v>
      </c>
      <c r="AL108" s="334" t="s">
        <v>451</v>
      </c>
      <c r="AM108" s="334" t="s">
        <v>451</v>
      </c>
      <c r="AN108" s="334" t="s">
        <v>451</v>
      </c>
      <c r="AO108" s="334" t="s">
        <v>451</v>
      </c>
      <c r="AP108" s="334" t="s">
        <v>451</v>
      </c>
      <c r="AQ108" s="334" t="s">
        <v>451</v>
      </c>
      <c r="AR108" s="335" t="s">
        <v>451</v>
      </c>
      <c r="AS108" s="334" t="s">
        <v>451</v>
      </c>
      <c r="AT108" s="334" t="s">
        <v>451</v>
      </c>
      <c r="AU108" s="334" t="s">
        <v>451</v>
      </c>
      <c r="AV108" s="334" t="s">
        <v>451</v>
      </c>
      <c r="AW108" s="334" t="s">
        <v>451</v>
      </c>
      <c r="AX108" s="334" t="s">
        <v>451</v>
      </c>
      <c r="AY108" s="335" t="s">
        <v>451</v>
      </c>
    </row>
    <row r="109" spans="1:51">
      <c r="A109" s="672" t="s">
        <v>1000</v>
      </c>
      <c r="B109" s="421" t="s">
        <v>488</v>
      </c>
      <c r="C109" s="333" t="s">
        <v>451</v>
      </c>
      <c r="D109" s="334" t="s">
        <v>451</v>
      </c>
      <c r="E109" s="334" t="s">
        <v>451</v>
      </c>
      <c r="F109" s="334" t="s">
        <v>451</v>
      </c>
      <c r="G109" s="334">
        <v>6.13</v>
      </c>
      <c r="H109" s="334" t="s">
        <v>451</v>
      </c>
      <c r="I109" s="334" t="s">
        <v>451</v>
      </c>
      <c r="J109" s="333" t="s">
        <v>451</v>
      </c>
      <c r="K109" s="334" t="s">
        <v>451</v>
      </c>
      <c r="L109" s="334" t="s">
        <v>451</v>
      </c>
      <c r="M109" s="334" t="s">
        <v>451</v>
      </c>
      <c r="N109" s="334">
        <v>5.7359999999999998</v>
      </c>
      <c r="O109" s="334" t="s">
        <v>451</v>
      </c>
      <c r="P109" s="334" t="s">
        <v>451</v>
      </c>
      <c r="Q109" s="333" t="s">
        <v>451</v>
      </c>
      <c r="R109" s="334" t="s">
        <v>451</v>
      </c>
      <c r="S109" s="334" t="s">
        <v>451</v>
      </c>
      <c r="T109" s="334" t="s">
        <v>451</v>
      </c>
      <c r="U109" s="334">
        <v>5.9039999999999999</v>
      </c>
      <c r="V109" s="334" t="s">
        <v>451</v>
      </c>
      <c r="W109" s="335" t="s">
        <v>451</v>
      </c>
      <c r="X109" s="334" t="s">
        <v>451</v>
      </c>
      <c r="Y109" s="334" t="s">
        <v>451</v>
      </c>
      <c r="Z109" s="334" t="s">
        <v>451</v>
      </c>
      <c r="AA109" s="334" t="s">
        <v>451</v>
      </c>
      <c r="AB109" s="334" t="s">
        <v>451</v>
      </c>
      <c r="AC109" s="334" t="s">
        <v>451</v>
      </c>
      <c r="AD109" s="335" t="s">
        <v>451</v>
      </c>
      <c r="AE109" s="334" t="s">
        <v>451</v>
      </c>
      <c r="AF109" s="334" t="s">
        <v>451</v>
      </c>
      <c r="AG109" s="334" t="s">
        <v>451</v>
      </c>
      <c r="AH109" s="334" t="s">
        <v>451</v>
      </c>
      <c r="AI109" s="334" t="s">
        <v>451</v>
      </c>
      <c r="AJ109" s="334" t="s">
        <v>451</v>
      </c>
      <c r="AK109" s="335" t="s">
        <v>451</v>
      </c>
      <c r="AL109" s="334" t="s">
        <v>451</v>
      </c>
      <c r="AM109" s="334" t="s">
        <v>451</v>
      </c>
      <c r="AN109" s="334" t="s">
        <v>451</v>
      </c>
      <c r="AO109" s="334" t="s">
        <v>451</v>
      </c>
      <c r="AP109" s="334" t="s">
        <v>451</v>
      </c>
      <c r="AQ109" s="334" t="s">
        <v>451</v>
      </c>
      <c r="AR109" s="335" t="s">
        <v>451</v>
      </c>
      <c r="AS109" s="334" t="s">
        <v>451</v>
      </c>
      <c r="AT109" s="334" t="s">
        <v>451</v>
      </c>
      <c r="AU109" s="334" t="s">
        <v>451</v>
      </c>
      <c r="AV109" s="334" t="s">
        <v>451</v>
      </c>
      <c r="AW109" s="334" t="s">
        <v>451</v>
      </c>
      <c r="AX109" s="334" t="s">
        <v>451</v>
      </c>
      <c r="AY109" s="335" t="s">
        <v>451</v>
      </c>
    </row>
    <row r="110" spans="1:51">
      <c r="A110" s="672" t="s">
        <v>1003</v>
      </c>
      <c r="B110" s="421" t="s">
        <v>490</v>
      </c>
      <c r="C110" s="333" t="s">
        <v>451</v>
      </c>
      <c r="D110" s="334" t="s">
        <v>451</v>
      </c>
      <c r="E110" s="334" t="s">
        <v>451</v>
      </c>
      <c r="F110" s="334" t="s">
        <v>451</v>
      </c>
      <c r="G110" s="334" t="s">
        <v>451</v>
      </c>
      <c r="H110" s="334" t="s">
        <v>451</v>
      </c>
      <c r="I110" s="334" t="s">
        <v>451</v>
      </c>
      <c r="J110" s="333" t="s">
        <v>451</v>
      </c>
      <c r="K110" s="334" t="s">
        <v>451</v>
      </c>
      <c r="L110" s="334" t="s">
        <v>451</v>
      </c>
      <c r="M110" s="334" t="s">
        <v>451</v>
      </c>
      <c r="N110" s="334" t="s">
        <v>451</v>
      </c>
      <c r="O110" s="334" t="s">
        <v>451</v>
      </c>
      <c r="P110" s="334" t="s">
        <v>451</v>
      </c>
      <c r="Q110" s="333" t="s">
        <v>451</v>
      </c>
      <c r="R110" s="334" t="s">
        <v>451</v>
      </c>
      <c r="S110" s="334" t="s">
        <v>451</v>
      </c>
      <c r="T110" s="334" t="s">
        <v>451</v>
      </c>
      <c r="U110" s="334">
        <v>5.8090000000000002</v>
      </c>
      <c r="V110" s="334" t="s">
        <v>451</v>
      </c>
      <c r="W110" s="335" t="s">
        <v>451</v>
      </c>
      <c r="X110" s="334" t="s">
        <v>451</v>
      </c>
      <c r="Y110" s="334" t="s">
        <v>451</v>
      </c>
      <c r="Z110" s="334" t="s">
        <v>451</v>
      </c>
      <c r="AA110" s="334" t="s">
        <v>451</v>
      </c>
      <c r="AB110" s="334" t="s">
        <v>451</v>
      </c>
      <c r="AC110" s="334" t="s">
        <v>451</v>
      </c>
      <c r="AD110" s="335" t="s">
        <v>451</v>
      </c>
      <c r="AE110" s="334" t="s">
        <v>451</v>
      </c>
      <c r="AF110" s="334" t="s">
        <v>451</v>
      </c>
      <c r="AG110" s="334" t="s">
        <v>451</v>
      </c>
      <c r="AH110" s="334" t="s">
        <v>451</v>
      </c>
      <c r="AI110" s="334" t="s">
        <v>451</v>
      </c>
      <c r="AJ110" s="334" t="s">
        <v>451</v>
      </c>
      <c r="AK110" s="335" t="s">
        <v>451</v>
      </c>
      <c r="AL110" s="334" t="s">
        <v>451</v>
      </c>
      <c r="AM110" s="334" t="s">
        <v>451</v>
      </c>
      <c r="AN110" s="334" t="s">
        <v>451</v>
      </c>
      <c r="AO110" s="334" t="s">
        <v>451</v>
      </c>
      <c r="AP110" s="334" t="s">
        <v>451</v>
      </c>
      <c r="AQ110" s="334" t="s">
        <v>451</v>
      </c>
      <c r="AR110" s="335" t="s">
        <v>451</v>
      </c>
      <c r="AS110" s="334" t="s">
        <v>451</v>
      </c>
      <c r="AT110" s="334" t="s">
        <v>451</v>
      </c>
      <c r="AU110" s="334" t="s">
        <v>451</v>
      </c>
      <c r="AV110" s="334" t="s">
        <v>451</v>
      </c>
      <c r="AW110" s="334" t="s">
        <v>451</v>
      </c>
      <c r="AX110" s="334" t="s">
        <v>451</v>
      </c>
      <c r="AY110" s="335" t="s">
        <v>451</v>
      </c>
    </row>
    <row r="111" spans="1:51">
      <c r="A111" s="672" t="s">
        <v>997</v>
      </c>
      <c r="B111" s="421" t="s">
        <v>487</v>
      </c>
      <c r="C111" s="333" t="s">
        <v>451</v>
      </c>
      <c r="D111" s="334" t="s">
        <v>451</v>
      </c>
      <c r="E111" s="334" t="s">
        <v>451</v>
      </c>
      <c r="F111" s="334" t="s">
        <v>451</v>
      </c>
      <c r="G111" s="334" t="s">
        <v>451</v>
      </c>
      <c r="H111" s="334" t="s">
        <v>451</v>
      </c>
      <c r="I111" s="334" t="s">
        <v>451</v>
      </c>
      <c r="J111" s="333" t="s">
        <v>451</v>
      </c>
      <c r="K111" s="334" t="s">
        <v>451</v>
      </c>
      <c r="L111" s="334" t="s">
        <v>451</v>
      </c>
      <c r="M111" s="334" t="s">
        <v>451</v>
      </c>
      <c r="N111" s="334" t="s">
        <v>451</v>
      </c>
      <c r="O111" s="334" t="s">
        <v>451</v>
      </c>
      <c r="P111" s="334" t="s">
        <v>451</v>
      </c>
      <c r="Q111" s="333" t="s">
        <v>451</v>
      </c>
      <c r="R111" s="334" t="s">
        <v>451</v>
      </c>
      <c r="S111" s="334" t="s">
        <v>451</v>
      </c>
      <c r="T111" s="334" t="s">
        <v>451</v>
      </c>
      <c r="U111" s="334" t="s">
        <v>451</v>
      </c>
      <c r="V111" s="334" t="s">
        <v>451</v>
      </c>
      <c r="W111" s="335" t="s">
        <v>451</v>
      </c>
      <c r="X111" s="334" t="s">
        <v>451</v>
      </c>
      <c r="Y111" s="334" t="s">
        <v>451</v>
      </c>
      <c r="Z111" s="334" t="s">
        <v>451</v>
      </c>
      <c r="AA111" s="334" t="s">
        <v>451</v>
      </c>
      <c r="AB111" s="334">
        <v>6.3049999999999997</v>
      </c>
      <c r="AC111" s="334" t="s">
        <v>451</v>
      </c>
      <c r="AD111" s="335" t="s">
        <v>451</v>
      </c>
      <c r="AE111" s="334" t="s">
        <v>451</v>
      </c>
      <c r="AF111" s="334" t="s">
        <v>451</v>
      </c>
      <c r="AG111" s="334" t="s">
        <v>451</v>
      </c>
      <c r="AH111" s="334" t="s">
        <v>451</v>
      </c>
      <c r="AI111" s="334">
        <v>5.9</v>
      </c>
      <c r="AJ111" s="334" t="s">
        <v>451</v>
      </c>
      <c r="AK111" s="335" t="s">
        <v>451</v>
      </c>
      <c r="AL111" s="334" t="s">
        <v>451</v>
      </c>
      <c r="AM111" s="334" t="s">
        <v>451</v>
      </c>
      <c r="AN111" s="334" t="s">
        <v>451</v>
      </c>
      <c r="AO111" s="334" t="s">
        <v>451</v>
      </c>
      <c r="AP111" s="334" t="s">
        <v>451</v>
      </c>
      <c r="AQ111" s="334" t="s">
        <v>451</v>
      </c>
      <c r="AR111" s="335" t="s">
        <v>451</v>
      </c>
      <c r="AS111" s="334" t="s">
        <v>451</v>
      </c>
      <c r="AT111" s="334" t="s">
        <v>451</v>
      </c>
      <c r="AU111" s="334" t="s">
        <v>451</v>
      </c>
      <c r="AV111" s="334" t="s">
        <v>451</v>
      </c>
      <c r="AW111" s="334" t="s">
        <v>451</v>
      </c>
      <c r="AX111" s="334" t="s">
        <v>451</v>
      </c>
      <c r="AY111" s="335" t="s">
        <v>451</v>
      </c>
    </row>
    <row r="112" spans="1:51">
      <c r="A112" s="672" t="s">
        <v>1002</v>
      </c>
      <c r="B112" s="421" t="s">
        <v>493</v>
      </c>
      <c r="C112" s="333" t="s">
        <v>451</v>
      </c>
      <c r="D112" s="334" t="s">
        <v>451</v>
      </c>
      <c r="E112" s="334" t="s">
        <v>451</v>
      </c>
      <c r="F112" s="334" t="s">
        <v>451</v>
      </c>
      <c r="G112" s="334" t="s">
        <v>451</v>
      </c>
      <c r="H112" s="334" t="s">
        <v>451</v>
      </c>
      <c r="I112" s="334" t="s">
        <v>451</v>
      </c>
      <c r="J112" s="333" t="s">
        <v>451</v>
      </c>
      <c r="K112" s="334" t="s">
        <v>451</v>
      </c>
      <c r="L112" s="334" t="s">
        <v>451</v>
      </c>
      <c r="M112" s="334" t="s">
        <v>451</v>
      </c>
      <c r="N112" s="334" t="s">
        <v>451</v>
      </c>
      <c r="O112" s="334" t="s">
        <v>451</v>
      </c>
      <c r="P112" s="334" t="s">
        <v>451</v>
      </c>
      <c r="Q112" s="333" t="s">
        <v>451</v>
      </c>
      <c r="R112" s="334" t="s">
        <v>451</v>
      </c>
      <c r="S112" s="334" t="s">
        <v>451</v>
      </c>
      <c r="T112" s="334" t="s">
        <v>451</v>
      </c>
      <c r="U112" s="334" t="s">
        <v>451</v>
      </c>
      <c r="V112" s="334" t="s">
        <v>451</v>
      </c>
      <c r="W112" s="335" t="s">
        <v>451</v>
      </c>
      <c r="X112" s="334" t="s">
        <v>451</v>
      </c>
      <c r="Y112" s="334" t="s">
        <v>451</v>
      </c>
      <c r="Z112" s="334" t="s">
        <v>451</v>
      </c>
      <c r="AA112" s="334" t="s">
        <v>451</v>
      </c>
      <c r="AB112" s="334">
        <v>9.0869999999999997</v>
      </c>
      <c r="AC112" s="334" t="s">
        <v>451</v>
      </c>
      <c r="AD112" s="335" t="s">
        <v>451</v>
      </c>
      <c r="AE112" s="334" t="s">
        <v>451</v>
      </c>
      <c r="AF112" s="334" t="s">
        <v>451</v>
      </c>
      <c r="AG112" s="334" t="s">
        <v>451</v>
      </c>
      <c r="AH112" s="334" t="s">
        <v>451</v>
      </c>
      <c r="AI112" s="334" t="s">
        <v>451</v>
      </c>
      <c r="AJ112" s="334" t="s">
        <v>451</v>
      </c>
      <c r="AK112" s="335" t="s">
        <v>451</v>
      </c>
      <c r="AL112" s="334" t="s">
        <v>451</v>
      </c>
      <c r="AM112" s="334" t="s">
        <v>451</v>
      </c>
      <c r="AN112" s="334" t="s">
        <v>451</v>
      </c>
      <c r="AO112" s="334" t="s">
        <v>451</v>
      </c>
      <c r="AP112" s="334" t="s">
        <v>451</v>
      </c>
      <c r="AQ112" s="334" t="s">
        <v>451</v>
      </c>
      <c r="AR112" s="335" t="s">
        <v>451</v>
      </c>
      <c r="AS112" s="334" t="s">
        <v>451</v>
      </c>
      <c r="AT112" s="334" t="s">
        <v>451</v>
      </c>
      <c r="AU112" s="334" t="s">
        <v>451</v>
      </c>
      <c r="AV112" s="334" t="s">
        <v>451</v>
      </c>
      <c r="AW112" s="334" t="s">
        <v>451</v>
      </c>
      <c r="AX112" s="334" t="s">
        <v>451</v>
      </c>
      <c r="AY112" s="335" t="s">
        <v>451</v>
      </c>
    </row>
    <row r="113" spans="1:51" ht="16" thickBot="1">
      <c r="A113" s="672" t="s">
        <v>1004</v>
      </c>
      <c r="B113" s="421" t="s">
        <v>492</v>
      </c>
      <c r="C113" s="341" t="s">
        <v>451</v>
      </c>
      <c r="D113" s="337" t="s">
        <v>451</v>
      </c>
      <c r="E113" s="337" t="s">
        <v>451</v>
      </c>
      <c r="F113" s="337" t="s">
        <v>451</v>
      </c>
      <c r="G113" s="337" t="s">
        <v>451</v>
      </c>
      <c r="H113" s="337" t="s">
        <v>451</v>
      </c>
      <c r="I113" s="337" t="s">
        <v>451</v>
      </c>
      <c r="J113" s="341" t="s">
        <v>451</v>
      </c>
      <c r="K113" s="337" t="s">
        <v>451</v>
      </c>
      <c r="L113" s="337" t="s">
        <v>451</v>
      </c>
      <c r="M113" s="337" t="s">
        <v>451</v>
      </c>
      <c r="N113" s="337">
        <v>8.5760000000000005</v>
      </c>
      <c r="O113" s="337" t="s">
        <v>451</v>
      </c>
      <c r="P113" s="337" t="s">
        <v>451</v>
      </c>
      <c r="Q113" s="341" t="s">
        <v>451</v>
      </c>
      <c r="R113" s="337" t="s">
        <v>451</v>
      </c>
      <c r="S113" s="337" t="s">
        <v>451</v>
      </c>
      <c r="T113" s="337" t="s">
        <v>451</v>
      </c>
      <c r="U113" s="337" t="s">
        <v>451</v>
      </c>
      <c r="V113" s="337" t="s">
        <v>451</v>
      </c>
      <c r="W113" s="338" t="s">
        <v>451</v>
      </c>
      <c r="X113" s="337" t="s">
        <v>451</v>
      </c>
      <c r="Y113" s="337" t="s">
        <v>451</v>
      </c>
      <c r="Z113" s="337" t="s">
        <v>451</v>
      </c>
      <c r="AA113" s="337" t="s">
        <v>451</v>
      </c>
      <c r="AB113" s="337" t="s">
        <v>451</v>
      </c>
      <c r="AC113" s="337" t="s">
        <v>451</v>
      </c>
      <c r="AD113" s="338" t="s">
        <v>451</v>
      </c>
      <c r="AE113" s="337" t="s">
        <v>451</v>
      </c>
      <c r="AF113" s="337" t="s">
        <v>451</v>
      </c>
      <c r="AG113" s="337" t="s">
        <v>451</v>
      </c>
      <c r="AH113" s="337" t="s">
        <v>451</v>
      </c>
      <c r="AI113" s="337" t="s">
        <v>451</v>
      </c>
      <c r="AJ113" s="337" t="s">
        <v>451</v>
      </c>
      <c r="AK113" s="338" t="s">
        <v>451</v>
      </c>
      <c r="AL113" s="337" t="s">
        <v>451</v>
      </c>
      <c r="AM113" s="337" t="s">
        <v>451</v>
      </c>
      <c r="AN113" s="337" t="s">
        <v>451</v>
      </c>
      <c r="AO113" s="337" t="s">
        <v>451</v>
      </c>
      <c r="AP113" s="337" t="s">
        <v>451</v>
      </c>
      <c r="AQ113" s="337" t="s">
        <v>451</v>
      </c>
      <c r="AR113" s="338" t="s">
        <v>451</v>
      </c>
      <c r="AS113" s="337" t="s">
        <v>451</v>
      </c>
      <c r="AT113" s="337" t="s">
        <v>451</v>
      </c>
      <c r="AU113" s="337" t="s">
        <v>451</v>
      </c>
      <c r="AV113" s="337" t="s">
        <v>451</v>
      </c>
      <c r="AW113" s="337" t="s">
        <v>451</v>
      </c>
      <c r="AX113" s="337" t="s">
        <v>451</v>
      </c>
      <c r="AY113" s="338" t="s">
        <v>451</v>
      </c>
    </row>
    <row r="114" spans="1:51">
      <c r="B114" s="729" t="s">
        <v>1094</v>
      </c>
    </row>
    <row r="118" spans="1:51" ht="16" thickBot="1"/>
    <row r="119" spans="1:51" ht="16" thickBot="1">
      <c r="B119" s="328" t="s">
        <v>1095</v>
      </c>
      <c r="C119" s="730" t="s">
        <v>486</v>
      </c>
      <c r="D119" s="731" t="s">
        <v>505</v>
      </c>
      <c r="E119" s="731" t="s">
        <v>587</v>
      </c>
      <c r="F119" s="730" t="s">
        <v>588</v>
      </c>
    </row>
    <row r="120" spans="1:51">
      <c r="B120" s="320" t="s">
        <v>475</v>
      </c>
      <c r="C120" s="732"/>
      <c r="D120" s="332"/>
      <c r="E120" s="332"/>
      <c r="F120" s="732"/>
    </row>
    <row r="121" spans="1:51">
      <c r="A121" s="665" t="s">
        <v>1007</v>
      </c>
      <c r="B121" s="421" t="s">
        <v>50</v>
      </c>
      <c r="C121" s="733">
        <v>6.6379999999999999</v>
      </c>
      <c r="D121" s="335" t="s">
        <v>451</v>
      </c>
      <c r="E121" s="335" t="s">
        <v>451</v>
      </c>
      <c r="F121" s="733" t="s">
        <v>451</v>
      </c>
    </row>
    <row r="122" spans="1:51">
      <c r="A122" s="665" t="s">
        <v>1008</v>
      </c>
      <c r="B122" s="421" t="s">
        <v>476</v>
      </c>
      <c r="C122" s="733">
        <v>6.1150000000000002</v>
      </c>
      <c r="D122" s="335" t="s">
        <v>451</v>
      </c>
      <c r="E122" s="335" t="s">
        <v>451</v>
      </c>
      <c r="F122" s="733" t="s">
        <v>451</v>
      </c>
    </row>
    <row r="123" spans="1:51">
      <c r="A123" s="665" t="s">
        <v>1009</v>
      </c>
      <c r="B123" s="421" t="s">
        <v>55</v>
      </c>
      <c r="C123" s="733">
        <v>7.9690000000000003</v>
      </c>
      <c r="D123" s="335" t="s">
        <v>451</v>
      </c>
      <c r="E123" s="335" t="s">
        <v>451</v>
      </c>
      <c r="F123" s="733" t="s">
        <v>451</v>
      </c>
    </row>
    <row r="124" spans="1:51">
      <c r="A124" s="665" t="s">
        <v>1010</v>
      </c>
      <c r="B124" s="421" t="s">
        <v>477</v>
      </c>
      <c r="C124" s="733">
        <v>7.0919999999999996</v>
      </c>
      <c r="D124" s="335" t="s">
        <v>451</v>
      </c>
      <c r="E124" s="335" t="s">
        <v>451</v>
      </c>
      <c r="F124" s="733" t="s">
        <v>451</v>
      </c>
    </row>
    <row r="125" spans="1:51">
      <c r="A125" s="665" t="s">
        <v>1011</v>
      </c>
      <c r="B125" s="421" t="s">
        <v>56</v>
      </c>
      <c r="C125" s="733">
        <v>7.02</v>
      </c>
      <c r="D125" s="335" t="s">
        <v>451</v>
      </c>
      <c r="E125" s="335" t="s">
        <v>451</v>
      </c>
      <c r="F125" s="733" t="s">
        <v>451</v>
      </c>
    </row>
    <row r="126" spans="1:51" ht="16" thickBot="1">
      <c r="A126" s="665" t="s">
        <v>1012</v>
      </c>
      <c r="B126" s="421" t="s">
        <v>57</v>
      </c>
      <c r="C126" s="734">
        <v>6.798</v>
      </c>
      <c r="D126" s="338" t="s">
        <v>451</v>
      </c>
      <c r="E126" s="338" t="s">
        <v>451</v>
      </c>
      <c r="F126" s="734" t="s">
        <v>451</v>
      </c>
    </row>
    <row r="127" spans="1:51">
      <c r="B127" s="735" t="s">
        <v>1096</v>
      </c>
    </row>
    <row r="129" spans="1:11" ht="16" thickBot="1"/>
    <row r="130" spans="1:11" ht="61" thickBot="1">
      <c r="B130" s="666" t="s">
        <v>1097</v>
      </c>
      <c r="C130" s="608" t="s">
        <v>994</v>
      </c>
      <c r="D130" s="608" t="s">
        <v>478</v>
      </c>
      <c r="E130" s="349" t="s">
        <v>479</v>
      </c>
      <c r="F130" s="327" t="s">
        <v>480</v>
      </c>
      <c r="G130" s="327" t="s">
        <v>483</v>
      </c>
      <c r="H130" s="327" t="s">
        <v>484</v>
      </c>
      <c r="I130" s="327" t="s">
        <v>485</v>
      </c>
      <c r="J130" s="327" t="s">
        <v>486</v>
      </c>
      <c r="K130" s="349" t="s">
        <v>505</v>
      </c>
    </row>
    <row r="131" spans="1:11">
      <c r="B131" s="320" t="s">
        <v>475</v>
      </c>
      <c r="C131" s="352"/>
      <c r="D131" s="352"/>
      <c r="E131" s="353"/>
      <c r="F131" s="353"/>
      <c r="G131" s="353"/>
      <c r="H131" s="353"/>
      <c r="I131" s="353"/>
      <c r="J131" s="352"/>
      <c r="K131" s="352"/>
    </row>
    <row r="132" spans="1:11">
      <c r="A132" s="679" t="s">
        <v>1049</v>
      </c>
      <c r="B132" s="421" t="s">
        <v>50</v>
      </c>
      <c r="C132" s="311">
        <v>23</v>
      </c>
      <c r="D132" s="311">
        <v>23</v>
      </c>
      <c r="E132" s="347">
        <v>21</v>
      </c>
      <c r="F132" s="348">
        <v>11</v>
      </c>
      <c r="G132" s="348">
        <v>16</v>
      </c>
      <c r="H132" s="348">
        <v>11</v>
      </c>
      <c r="I132" s="348">
        <v>7</v>
      </c>
      <c r="J132" s="348">
        <v>7</v>
      </c>
      <c r="K132" s="347" t="s">
        <v>451</v>
      </c>
    </row>
    <row r="133" spans="1:11">
      <c r="A133" s="679" t="s">
        <v>1050</v>
      </c>
      <c r="B133" s="421" t="s">
        <v>476</v>
      </c>
      <c r="C133" s="311">
        <v>2</v>
      </c>
      <c r="D133" s="311">
        <v>1</v>
      </c>
      <c r="E133" s="347">
        <v>1</v>
      </c>
      <c r="F133" s="348">
        <v>4</v>
      </c>
      <c r="G133" s="348">
        <v>3</v>
      </c>
      <c r="H133" s="348" t="s">
        <v>451</v>
      </c>
      <c r="I133" s="348">
        <v>1</v>
      </c>
      <c r="J133" s="348">
        <v>2</v>
      </c>
      <c r="K133" s="347" t="s">
        <v>451</v>
      </c>
    </row>
    <row r="134" spans="1:11">
      <c r="A134" s="679" t="s">
        <v>1051</v>
      </c>
      <c r="B134" s="421" t="s">
        <v>55</v>
      </c>
      <c r="C134" s="311">
        <v>7</v>
      </c>
      <c r="D134" s="311">
        <v>2</v>
      </c>
      <c r="E134" s="347">
        <v>3</v>
      </c>
      <c r="F134" s="348" t="s">
        <v>451</v>
      </c>
      <c r="G134" s="348" t="s">
        <v>451</v>
      </c>
      <c r="H134" s="348" t="s">
        <v>451</v>
      </c>
      <c r="I134" s="348">
        <v>1</v>
      </c>
      <c r="J134" s="348" t="s">
        <v>451</v>
      </c>
      <c r="K134" s="347" t="s">
        <v>451</v>
      </c>
    </row>
    <row r="135" spans="1:11">
      <c r="A135" s="679" t="s">
        <v>1098</v>
      </c>
      <c r="B135" s="421" t="s">
        <v>53</v>
      </c>
      <c r="C135" s="311">
        <v>3</v>
      </c>
      <c r="D135" s="311">
        <v>1</v>
      </c>
      <c r="E135" s="347">
        <v>6</v>
      </c>
      <c r="F135" s="348">
        <v>3</v>
      </c>
      <c r="G135" s="348">
        <v>2</v>
      </c>
      <c r="H135" s="348">
        <v>1</v>
      </c>
      <c r="I135" s="348">
        <v>1</v>
      </c>
      <c r="J135" s="348" t="s">
        <v>451</v>
      </c>
      <c r="K135" s="347" t="s">
        <v>451</v>
      </c>
    </row>
    <row r="136" spans="1:11">
      <c r="A136" s="679" t="s">
        <v>1099</v>
      </c>
      <c r="B136" s="421" t="s">
        <v>477</v>
      </c>
      <c r="C136" s="311" t="s">
        <v>451</v>
      </c>
      <c r="D136" s="311" t="s">
        <v>451</v>
      </c>
      <c r="E136" s="347" t="s">
        <v>451</v>
      </c>
      <c r="F136" s="348" t="s">
        <v>451</v>
      </c>
      <c r="G136" s="348">
        <v>2</v>
      </c>
      <c r="H136" s="348">
        <v>1</v>
      </c>
      <c r="I136" s="348" t="s">
        <v>451</v>
      </c>
      <c r="J136" s="348" t="s">
        <v>451</v>
      </c>
      <c r="K136" s="347" t="s">
        <v>451</v>
      </c>
    </row>
    <row r="137" spans="1:11">
      <c r="A137" s="679" t="s">
        <v>1052</v>
      </c>
      <c r="B137" s="421" t="s">
        <v>56</v>
      </c>
      <c r="C137" s="311">
        <v>5</v>
      </c>
      <c r="D137" s="311">
        <v>3</v>
      </c>
      <c r="E137" s="347" t="s">
        <v>451</v>
      </c>
      <c r="F137" s="348">
        <v>3</v>
      </c>
      <c r="G137" s="348" t="s">
        <v>451</v>
      </c>
      <c r="H137" s="348">
        <v>1</v>
      </c>
      <c r="I137" s="348" t="s">
        <v>451</v>
      </c>
      <c r="J137" s="348">
        <v>1</v>
      </c>
      <c r="K137" s="347" t="s">
        <v>451</v>
      </c>
    </row>
    <row r="138" spans="1:11">
      <c r="A138" s="679" t="s">
        <v>1053</v>
      </c>
      <c r="B138" s="421" t="s">
        <v>57</v>
      </c>
      <c r="C138" s="311">
        <v>5</v>
      </c>
      <c r="D138" s="311">
        <v>2</v>
      </c>
      <c r="E138" s="347">
        <v>1</v>
      </c>
      <c r="F138" s="348" t="s">
        <v>451</v>
      </c>
      <c r="G138" s="348">
        <v>2</v>
      </c>
      <c r="H138" s="348">
        <v>2</v>
      </c>
      <c r="I138" s="348" t="s">
        <v>451</v>
      </c>
      <c r="J138" s="348">
        <v>1</v>
      </c>
      <c r="K138" s="347" t="s">
        <v>451</v>
      </c>
    </row>
    <row r="139" spans="1:11">
      <c r="A139" s="679" t="s">
        <v>1100</v>
      </c>
      <c r="B139" s="421" t="s">
        <v>54</v>
      </c>
      <c r="C139" s="311">
        <v>1</v>
      </c>
      <c r="D139" s="311">
        <v>3</v>
      </c>
      <c r="E139" s="347" t="s">
        <v>451</v>
      </c>
      <c r="F139" s="348" t="s">
        <v>451</v>
      </c>
      <c r="G139" s="348">
        <v>1</v>
      </c>
      <c r="H139" s="348" t="s">
        <v>451</v>
      </c>
      <c r="I139" s="348" t="s">
        <v>451</v>
      </c>
      <c r="J139" s="348" t="s">
        <v>451</v>
      </c>
      <c r="K139" s="347" t="s">
        <v>451</v>
      </c>
    </row>
    <row r="140" spans="1:11">
      <c r="A140" s="679" t="s">
        <v>1101</v>
      </c>
      <c r="B140" s="421" t="s">
        <v>52</v>
      </c>
      <c r="C140" s="311">
        <v>14</v>
      </c>
      <c r="D140" s="311">
        <v>6</v>
      </c>
      <c r="E140" s="347">
        <v>6</v>
      </c>
      <c r="F140" s="348" t="s">
        <v>451</v>
      </c>
      <c r="G140" s="348" t="s">
        <v>451</v>
      </c>
      <c r="H140" s="348" t="s">
        <v>451</v>
      </c>
      <c r="I140" s="348" t="s">
        <v>451</v>
      </c>
      <c r="J140" s="348" t="s">
        <v>451</v>
      </c>
      <c r="K140" s="347" t="s">
        <v>451</v>
      </c>
    </row>
    <row r="141" spans="1:11" ht="16" thickBot="1">
      <c r="A141" s="679" t="s">
        <v>1054</v>
      </c>
      <c r="B141" s="421" t="s">
        <v>58</v>
      </c>
      <c r="C141" s="321">
        <v>1</v>
      </c>
      <c r="D141" s="321" t="s">
        <v>451</v>
      </c>
      <c r="E141" s="350" t="s">
        <v>451</v>
      </c>
      <c r="F141" s="351" t="s">
        <v>451</v>
      </c>
      <c r="G141" s="351" t="s">
        <v>451</v>
      </c>
      <c r="H141" s="351" t="s">
        <v>451</v>
      </c>
      <c r="I141" s="351" t="s">
        <v>451</v>
      </c>
      <c r="J141" s="351" t="s">
        <v>451</v>
      </c>
      <c r="K141" s="350" t="s">
        <v>451</v>
      </c>
    </row>
    <row r="142" spans="1:11">
      <c r="B142" s="729" t="s">
        <v>1102</v>
      </c>
    </row>
    <row r="145" spans="2:72" ht="16" thickBot="1"/>
    <row r="146" spans="2:72" ht="16" thickBot="1">
      <c r="C146" s="793" t="s">
        <v>994</v>
      </c>
      <c r="D146" s="794"/>
      <c r="E146" s="794"/>
      <c r="F146" s="794"/>
      <c r="G146" s="794"/>
      <c r="H146" s="794"/>
      <c r="I146" s="795"/>
      <c r="J146" s="804" t="s">
        <v>1103</v>
      </c>
      <c r="K146" s="793" t="s">
        <v>478</v>
      </c>
      <c r="L146" s="794"/>
      <c r="M146" s="794"/>
      <c r="N146" s="794"/>
      <c r="O146" s="794"/>
      <c r="P146" s="794"/>
      <c r="Q146" s="795"/>
      <c r="R146" s="804" t="s">
        <v>566</v>
      </c>
      <c r="S146" s="793" t="s">
        <v>479</v>
      </c>
      <c r="T146" s="794"/>
      <c r="U146" s="794"/>
      <c r="V146" s="794"/>
      <c r="W146" s="794"/>
      <c r="X146" s="794"/>
      <c r="Y146" s="795"/>
      <c r="Z146" s="804" t="s">
        <v>567</v>
      </c>
      <c r="AA146" s="793" t="s">
        <v>480</v>
      </c>
      <c r="AB146" s="794"/>
      <c r="AC146" s="794"/>
      <c r="AD146" s="794"/>
      <c r="AE146" s="794"/>
      <c r="AF146" s="794"/>
      <c r="AG146" s="795"/>
      <c r="AH146" s="804" t="s">
        <v>568</v>
      </c>
      <c r="AI146" s="793" t="s">
        <v>483</v>
      </c>
      <c r="AJ146" s="794"/>
      <c r="AK146" s="794"/>
      <c r="AL146" s="794"/>
      <c r="AM146" s="794"/>
      <c r="AN146" s="794"/>
      <c r="AO146" s="795"/>
      <c r="AP146" s="804" t="s">
        <v>569</v>
      </c>
      <c r="AQ146" s="793" t="s">
        <v>484</v>
      </c>
      <c r="AR146" s="794"/>
      <c r="AS146" s="794"/>
      <c r="AT146" s="794"/>
      <c r="AU146" s="794"/>
      <c r="AV146" s="794"/>
      <c r="AW146" s="795"/>
      <c r="AX146" s="804" t="s">
        <v>570</v>
      </c>
      <c r="AY146" s="793" t="s">
        <v>485</v>
      </c>
      <c r="AZ146" s="794"/>
      <c r="BA146" s="794"/>
      <c r="BB146" s="794"/>
      <c r="BC146" s="794"/>
      <c r="BD146" s="794"/>
      <c r="BE146" s="795"/>
      <c r="BF146" s="804" t="s">
        <v>571</v>
      </c>
      <c r="BG146" s="793" t="s">
        <v>486</v>
      </c>
      <c r="BH146" s="794"/>
      <c r="BI146" s="794"/>
      <c r="BJ146" s="794"/>
      <c r="BK146" s="794"/>
      <c r="BL146" s="795"/>
      <c r="BM146" s="804" t="s">
        <v>572</v>
      </c>
      <c r="BN146" s="793" t="s">
        <v>505</v>
      </c>
      <c r="BO146" s="794"/>
      <c r="BP146" s="794"/>
      <c r="BQ146" s="794"/>
      <c r="BR146" s="794"/>
      <c r="BS146" s="795"/>
      <c r="BT146" s="806" t="s">
        <v>573</v>
      </c>
    </row>
    <row r="147" spans="2:72" ht="45">
      <c r="B147" s="666" t="s">
        <v>1104</v>
      </c>
      <c r="C147" s="316" t="s">
        <v>574</v>
      </c>
      <c r="D147" s="315" t="s">
        <v>575</v>
      </c>
      <c r="E147" s="315" t="s">
        <v>576</v>
      </c>
      <c r="F147" s="315" t="s">
        <v>577</v>
      </c>
      <c r="G147" s="315" t="s">
        <v>578</v>
      </c>
      <c r="H147" s="315" t="s">
        <v>579</v>
      </c>
      <c r="I147" s="315" t="s">
        <v>580</v>
      </c>
      <c r="J147" s="805"/>
      <c r="K147" s="315" t="s">
        <v>574</v>
      </c>
      <c r="L147" s="315" t="s">
        <v>575</v>
      </c>
      <c r="M147" s="315" t="s">
        <v>576</v>
      </c>
      <c r="N147" s="315" t="s">
        <v>577</v>
      </c>
      <c r="O147" s="315" t="s">
        <v>578</v>
      </c>
      <c r="P147" s="315" t="s">
        <v>579</v>
      </c>
      <c r="Q147" s="315" t="s">
        <v>580</v>
      </c>
      <c r="R147" s="805"/>
      <c r="S147" s="316" t="s">
        <v>574</v>
      </c>
      <c r="T147" s="315" t="s">
        <v>575</v>
      </c>
      <c r="U147" s="315" t="s">
        <v>576</v>
      </c>
      <c r="V147" s="315" t="s">
        <v>577</v>
      </c>
      <c r="W147" s="315" t="s">
        <v>578</v>
      </c>
      <c r="X147" s="315" t="s">
        <v>579</v>
      </c>
      <c r="Y147" s="317" t="s">
        <v>580</v>
      </c>
      <c r="Z147" s="805"/>
      <c r="AA147" s="315" t="s">
        <v>574</v>
      </c>
      <c r="AB147" s="315" t="s">
        <v>575</v>
      </c>
      <c r="AC147" s="315" t="s">
        <v>576</v>
      </c>
      <c r="AD147" s="315" t="s">
        <v>577</v>
      </c>
      <c r="AE147" s="315" t="s">
        <v>578</v>
      </c>
      <c r="AF147" s="315" t="s">
        <v>579</v>
      </c>
      <c r="AG147" s="315" t="s">
        <v>580</v>
      </c>
      <c r="AH147" s="805"/>
      <c r="AI147" s="315" t="s">
        <v>574</v>
      </c>
      <c r="AJ147" s="315" t="s">
        <v>575</v>
      </c>
      <c r="AK147" s="315" t="s">
        <v>576</v>
      </c>
      <c r="AL147" s="315" t="s">
        <v>577</v>
      </c>
      <c r="AM147" s="315" t="s">
        <v>578</v>
      </c>
      <c r="AN147" s="315" t="s">
        <v>579</v>
      </c>
      <c r="AO147" s="315" t="s">
        <v>580</v>
      </c>
      <c r="AP147" s="805"/>
      <c r="AQ147" s="315" t="s">
        <v>574</v>
      </c>
      <c r="AR147" s="315" t="s">
        <v>575</v>
      </c>
      <c r="AS147" s="315" t="s">
        <v>576</v>
      </c>
      <c r="AT147" s="315" t="s">
        <v>577</v>
      </c>
      <c r="AU147" s="315" t="s">
        <v>578</v>
      </c>
      <c r="AV147" s="315" t="s">
        <v>579</v>
      </c>
      <c r="AW147" s="315" t="s">
        <v>580</v>
      </c>
      <c r="AX147" s="805"/>
      <c r="AY147" s="315" t="s">
        <v>574</v>
      </c>
      <c r="AZ147" s="315" t="s">
        <v>575</v>
      </c>
      <c r="BA147" s="315" t="s">
        <v>576</v>
      </c>
      <c r="BB147" s="315" t="s">
        <v>577</v>
      </c>
      <c r="BC147" s="315" t="s">
        <v>578</v>
      </c>
      <c r="BD147" s="315" t="s">
        <v>579</v>
      </c>
      <c r="BE147" s="315" t="s">
        <v>580</v>
      </c>
      <c r="BF147" s="805"/>
      <c r="BG147" s="315" t="s">
        <v>581</v>
      </c>
      <c r="BH147" s="315" t="s">
        <v>582</v>
      </c>
      <c r="BI147" s="315" t="s">
        <v>583</v>
      </c>
      <c r="BJ147" s="315" t="s">
        <v>584</v>
      </c>
      <c r="BK147" s="315" t="s">
        <v>579</v>
      </c>
      <c r="BL147" s="315" t="s">
        <v>585</v>
      </c>
      <c r="BM147" s="805"/>
      <c r="BN147" s="315" t="s">
        <v>581</v>
      </c>
      <c r="BO147" s="315" t="s">
        <v>582</v>
      </c>
      <c r="BP147" s="315" t="s">
        <v>576</v>
      </c>
      <c r="BQ147" s="315" t="s">
        <v>583</v>
      </c>
      <c r="BR147" s="315" t="s">
        <v>584</v>
      </c>
      <c r="BS147" s="315" t="s">
        <v>586</v>
      </c>
      <c r="BT147" s="807"/>
    </row>
    <row r="148" spans="2:72">
      <c r="B148" s="736" t="s">
        <v>1105</v>
      </c>
      <c r="C148" s="354" t="s">
        <v>451</v>
      </c>
      <c r="D148" s="355" t="s">
        <v>451</v>
      </c>
      <c r="E148" s="355" t="s">
        <v>451</v>
      </c>
      <c r="F148" s="355" t="s">
        <v>451</v>
      </c>
      <c r="G148" s="355" t="s">
        <v>451</v>
      </c>
      <c r="H148" s="355" t="s">
        <v>451</v>
      </c>
      <c r="I148" s="356" t="s">
        <v>451</v>
      </c>
      <c r="J148" s="355" t="s">
        <v>451</v>
      </c>
      <c r="K148" s="354" t="s">
        <v>451</v>
      </c>
      <c r="L148" s="355" t="s">
        <v>451</v>
      </c>
      <c r="M148" s="355" t="s">
        <v>451</v>
      </c>
      <c r="N148" s="355" t="s">
        <v>451</v>
      </c>
      <c r="O148" s="355" t="s">
        <v>451</v>
      </c>
      <c r="P148" s="355" t="s">
        <v>451</v>
      </c>
      <c r="Q148" s="356" t="s">
        <v>451</v>
      </c>
      <c r="R148" s="355" t="s">
        <v>451</v>
      </c>
      <c r="S148" s="354" t="s">
        <v>451</v>
      </c>
      <c r="T148" s="355" t="s">
        <v>451</v>
      </c>
      <c r="U148" s="355" t="s">
        <v>451</v>
      </c>
      <c r="V148" s="355" t="s">
        <v>451</v>
      </c>
      <c r="W148" s="355" t="s">
        <v>451</v>
      </c>
      <c r="X148" s="355" t="s">
        <v>451</v>
      </c>
      <c r="Y148" s="356" t="s">
        <v>451</v>
      </c>
      <c r="Z148" s="355" t="s">
        <v>451</v>
      </c>
      <c r="AA148" s="354" t="s">
        <v>451</v>
      </c>
      <c r="AB148" s="355" t="s">
        <v>451</v>
      </c>
      <c r="AC148" s="355" t="s">
        <v>451</v>
      </c>
      <c r="AD148" s="355" t="s">
        <v>451</v>
      </c>
      <c r="AE148" s="355" t="s">
        <v>451</v>
      </c>
      <c r="AF148" s="355" t="s">
        <v>451</v>
      </c>
      <c r="AG148" s="356" t="s">
        <v>451</v>
      </c>
      <c r="AH148" s="355" t="s">
        <v>451</v>
      </c>
      <c r="AI148" s="354" t="s">
        <v>451</v>
      </c>
      <c r="AJ148" s="355" t="s">
        <v>451</v>
      </c>
      <c r="AK148" s="355" t="s">
        <v>451</v>
      </c>
      <c r="AL148" s="355" t="s">
        <v>451</v>
      </c>
      <c r="AM148" s="355" t="s">
        <v>451</v>
      </c>
      <c r="AN148" s="355" t="s">
        <v>451</v>
      </c>
      <c r="AO148" s="356" t="s">
        <v>451</v>
      </c>
      <c r="AP148" s="355" t="s">
        <v>451</v>
      </c>
      <c r="AQ148" s="354" t="s">
        <v>451</v>
      </c>
      <c r="AR148" s="355" t="s">
        <v>451</v>
      </c>
      <c r="AS148" s="355" t="s">
        <v>451</v>
      </c>
      <c r="AT148" s="355" t="s">
        <v>451</v>
      </c>
      <c r="AU148" s="355" t="s">
        <v>451</v>
      </c>
      <c r="AV148" s="355" t="s">
        <v>451</v>
      </c>
      <c r="AW148" s="356" t="s">
        <v>451</v>
      </c>
      <c r="AX148" s="355" t="s">
        <v>451</v>
      </c>
      <c r="AY148" s="354" t="s">
        <v>451</v>
      </c>
      <c r="AZ148" s="355" t="s">
        <v>451</v>
      </c>
      <c r="BA148" s="355" t="s">
        <v>451</v>
      </c>
      <c r="BB148" s="355" t="s">
        <v>451</v>
      </c>
      <c r="BC148" s="355" t="s">
        <v>451</v>
      </c>
      <c r="BD148" s="355" t="s">
        <v>451</v>
      </c>
      <c r="BE148" s="356" t="s">
        <v>451</v>
      </c>
      <c r="BF148" s="355" t="s">
        <v>451</v>
      </c>
      <c r="BG148" s="354" t="s">
        <v>451</v>
      </c>
      <c r="BH148" s="355">
        <v>1</v>
      </c>
      <c r="BI148" s="355" t="s">
        <v>451</v>
      </c>
      <c r="BJ148" s="355">
        <v>1</v>
      </c>
      <c r="BK148" s="355" t="s">
        <v>451</v>
      </c>
      <c r="BL148" s="356" t="s">
        <v>451</v>
      </c>
      <c r="BM148" s="355">
        <v>2</v>
      </c>
      <c r="BN148" s="354" t="s">
        <v>451</v>
      </c>
      <c r="BO148" s="355" t="s">
        <v>451</v>
      </c>
      <c r="BP148" s="355" t="s">
        <v>451</v>
      </c>
      <c r="BQ148" s="355" t="s">
        <v>451</v>
      </c>
      <c r="BR148" s="355" t="s">
        <v>451</v>
      </c>
      <c r="BS148" s="356" t="s">
        <v>451</v>
      </c>
      <c r="BT148" s="356" t="s">
        <v>451</v>
      </c>
    </row>
    <row r="149" spans="2:72">
      <c r="B149" s="737" t="s">
        <v>537</v>
      </c>
      <c r="C149" s="311" t="s">
        <v>451</v>
      </c>
      <c r="D149" s="312" t="s">
        <v>451</v>
      </c>
      <c r="E149" s="312" t="s">
        <v>451</v>
      </c>
      <c r="F149" s="312" t="s">
        <v>451</v>
      </c>
      <c r="G149" s="312" t="s">
        <v>451</v>
      </c>
      <c r="H149" s="312" t="s">
        <v>451</v>
      </c>
      <c r="I149" s="348" t="s">
        <v>451</v>
      </c>
      <c r="J149" s="312" t="s">
        <v>451</v>
      </c>
      <c r="K149" s="311" t="s">
        <v>451</v>
      </c>
      <c r="L149" s="312" t="s">
        <v>451</v>
      </c>
      <c r="M149" s="312" t="s">
        <v>451</v>
      </c>
      <c r="N149" s="312" t="s">
        <v>451</v>
      </c>
      <c r="O149" s="312" t="s">
        <v>451</v>
      </c>
      <c r="P149" s="312" t="s">
        <v>451</v>
      </c>
      <c r="Q149" s="348" t="s">
        <v>451</v>
      </c>
      <c r="R149" s="312" t="s">
        <v>451</v>
      </c>
      <c r="S149" s="311" t="s">
        <v>451</v>
      </c>
      <c r="T149" s="312" t="s">
        <v>451</v>
      </c>
      <c r="U149" s="312" t="s">
        <v>451</v>
      </c>
      <c r="V149" s="312" t="s">
        <v>451</v>
      </c>
      <c r="W149" s="312" t="s">
        <v>451</v>
      </c>
      <c r="X149" s="312" t="s">
        <v>451</v>
      </c>
      <c r="Y149" s="348" t="s">
        <v>451</v>
      </c>
      <c r="Z149" s="312" t="s">
        <v>451</v>
      </c>
      <c r="AA149" s="311" t="s">
        <v>451</v>
      </c>
      <c r="AB149" s="312" t="s">
        <v>451</v>
      </c>
      <c r="AC149" s="312" t="s">
        <v>451</v>
      </c>
      <c r="AD149" s="312" t="s">
        <v>451</v>
      </c>
      <c r="AE149" s="312" t="s">
        <v>451</v>
      </c>
      <c r="AF149" s="312" t="s">
        <v>451</v>
      </c>
      <c r="AG149" s="348" t="s">
        <v>451</v>
      </c>
      <c r="AH149" s="312" t="s">
        <v>451</v>
      </c>
      <c r="AI149" s="311" t="s">
        <v>451</v>
      </c>
      <c r="AJ149" s="312" t="s">
        <v>451</v>
      </c>
      <c r="AK149" s="312" t="s">
        <v>451</v>
      </c>
      <c r="AL149" s="312" t="s">
        <v>451</v>
      </c>
      <c r="AM149" s="312" t="s">
        <v>451</v>
      </c>
      <c r="AN149" s="312" t="s">
        <v>451</v>
      </c>
      <c r="AO149" s="348" t="s">
        <v>451</v>
      </c>
      <c r="AP149" s="312" t="s">
        <v>451</v>
      </c>
      <c r="AQ149" s="311" t="s">
        <v>451</v>
      </c>
      <c r="AR149" s="312" t="s">
        <v>451</v>
      </c>
      <c r="AS149" s="312" t="s">
        <v>451</v>
      </c>
      <c r="AT149" s="312" t="s">
        <v>451</v>
      </c>
      <c r="AU149" s="312" t="s">
        <v>451</v>
      </c>
      <c r="AV149" s="312" t="s">
        <v>451</v>
      </c>
      <c r="AW149" s="348" t="s">
        <v>451</v>
      </c>
      <c r="AX149" s="312" t="s">
        <v>451</v>
      </c>
      <c r="AY149" s="311" t="s">
        <v>451</v>
      </c>
      <c r="AZ149" s="312" t="s">
        <v>451</v>
      </c>
      <c r="BA149" s="312" t="s">
        <v>451</v>
      </c>
      <c r="BB149" s="312" t="s">
        <v>451</v>
      </c>
      <c r="BC149" s="312" t="s">
        <v>451</v>
      </c>
      <c r="BD149" s="312" t="s">
        <v>451</v>
      </c>
      <c r="BE149" s="348" t="s">
        <v>451</v>
      </c>
      <c r="BF149" s="312" t="s">
        <v>451</v>
      </c>
      <c r="BG149" s="311" t="s">
        <v>451</v>
      </c>
      <c r="BH149" s="312">
        <v>1</v>
      </c>
      <c r="BI149" s="312" t="s">
        <v>451</v>
      </c>
      <c r="BJ149" s="312">
        <v>1</v>
      </c>
      <c r="BK149" s="312" t="s">
        <v>451</v>
      </c>
      <c r="BL149" s="348" t="s">
        <v>451</v>
      </c>
      <c r="BM149" s="312">
        <v>2</v>
      </c>
      <c r="BN149" s="311" t="s">
        <v>451</v>
      </c>
      <c r="BO149" s="312" t="s">
        <v>451</v>
      </c>
      <c r="BP149" s="312" t="s">
        <v>451</v>
      </c>
      <c r="BQ149" s="312" t="s">
        <v>451</v>
      </c>
      <c r="BR149" s="312" t="s">
        <v>451</v>
      </c>
      <c r="BS149" s="348" t="s">
        <v>451</v>
      </c>
      <c r="BT149" s="348" t="s">
        <v>451</v>
      </c>
    </row>
    <row r="150" spans="2:72">
      <c r="B150" s="736" t="s">
        <v>1106</v>
      </c>
      <c r="C150" s="354" t="s">
        <v>451</v>
      </c>
      <c r="D150" s="355" t="s">
        <v>451</v>
      </c>
      <c r="E150" s="355" t="s">
        <v>451</v>
      </c>
      <c r="F150" s="355" t="s">
        <v>451</v>
      </c>
      <c r="G150" s="355" t="s">
        <v>451</v>
      </c>
      <c r="H150" s="355" t="s">
        <v>451</v>
      </c>
      <c r="I150" s="356">
        <v>1</v>
      </c>
      <c r="J150" s="355">
        <v>1</v>
      </c>
      <c r="K150" s="354">
        <v>1</v>
      </c>
      <c r="L150" s="355" t="s">
        <v>451</v>
      </c>
      <c r="M150" s="355" t="s">
        <v>451</v>
      </c>
      <c r="N150" s="355" t="s">
        <v>451</v>
      </c>
      <c r="O150" s="355" t="s">
        <v>451</v>
      </c>
      <c r="P150" s="355" t="s">
        <v>451</v>
      </c>
      <c r="Q150" s="356" t="s">
        <v>451</v>
      </c>
      <c r="R150" s="355">
        <v>1</v>
      </c>
      <c r="S150" s="354" t="s">
        <v>451</v>
      </c>
      <c r="T150" s="355" t="s">
        <v>451</v>
      </c>
      <c r="U150" s="355" t="s">
        <v>451</v>
      </c>
      <c r="V150" s="355" t="s">
        <v>451</v>
      </c>
      <c r="W150" s="355" t="s">
        <v>451</v>
      </c>
      <c r="X150" s="355" t="s">
        <v>451</v>
      </c>
      <c r="Y150" s="356" t="s">
        <v>451</v>
      </c>
      <c r="Z150" s="355" t="s">
        <v>451</v>
      </c>
      <c r="AA150" s="354" t="s">
        <v>451</v>
      </c>
      <c r="AB150" s="355" t="s">
        <v>451</v>
      </c>
      <c r="AC150" s="355" t="s">
        <v>451</v>
      </c>
      <c r="AD150" s="355" t="s">
        <v>451</v>
      </c>
      <c r="AE150" s="355" t="s">
        <v>451</v>
      </c>
      <c r="AF150" s="355" t="s">
        <v>451</v>
      </c>
      <c r="AG150" s="356" t="s">
        <v>451</v>
      </c>
      <c r="AH150" s="355" t="s">
        <v>451</v>
      </c>
      <c r="AI150" s="354" t="s">
        <v>451</v>
      </c>
      <c r="AJ150" s="355" t="s">
        <v>451</v>
      </c>
      <c r="AK150" s="355" t="s">
        <v>451</v>
      </c>
      <c r="AL150" s="355" t="s">
        <v>451</v>
      </c>
      <c r="AM150" s="355" t="s">
        <v>451</v>
      </c>
      <c r="AN150" s="355" t="s">
        <v>451</v>
      </c>
      <c r="AO150" s="356" t="s">
        <v>451</v>
      </c>
      <c r="AP150" s="355" t="s">
        <v>451</v>
      </c>
      <c r="AQ150" s="354" t="s">
        <v>451</v>
      </c>
      <c r="AR150" s="355" t="s">
        <v>451</v>
      </c>
      <c r="AS150" s="355" t="s">
        <v>451</v>
      </c>
      <c r="AT150" s="355" t="s">
        <v>451</v>
      </c>
      <c r="AU150" s="355" t="s">
        <v>451</v>
      </c>
      <c r="AV150" s="355" t="s">
        <v>451</v>
      </c>
      <c r="AW150" s="356" t="s">
        <v>451</v>
      </c>
      <c r="AX150" s="355" t="s">
        <v>451</v>
      </c>
      <c r="AY150" s="354" t="s">
        <v>451</v>
      </c>
      <c r="AZ150" s="355" t="s">
        <v>451</v>
      </c>
      <c r="BA150" s="355" t="s">
        <v>451</v>
      </c>
      <c r="BB150" s="355" t="s">
        <v>451</v>
      </c>
      <c r="BC150" s="355" t="s">
        <v>451</v>
      </c>
      <c r="BD150" s="355" t="s">
        <v>451</v>
      </c>
      <c r="BE150" s="356" t="s">
        <v>451</v>
      </c>
      <c r="BF150" s="355" t="s">
        <v>451</v>
      </c>
      <c r="BG150" s="354" t="s">
        <v>451</v>
      </c>
      <c r="BH150" s="355" t="s">
        <v>451</v>
      </c>
      <c r="BI150" s="355" t="s">
        <v>451</v>
      </c>
      <c r="BJ150" s="355" t="s">
        <v>451</v>
      </c>
      <c r="BK150" s="355" t="s">
        <v>451</v>
      </c>
      <c r="BL150" s="356" t="s">
        <v>451</v>
      </c>
      <c r="BM150" s="355" t="s">
        <v>451</v>
      </c>
      <c r="BN150" s="354" t="s">
        <v>451</v>
      </c>
      <c r="BO150" s="355" t="s">
        <v>451</v>
      </c>
      <c r="BP150" s="355" t="s">
        <v>451</v>
      </c>
      <c r="BQ150" s="355" t="s">
        <v>451</v>
      </c>
      <c r="BR150" s="355" t="s">
        <v>451</v>
      </c>
      <c r="BS150" s="356" t="s">
        <v>451</v>
      </c>
      <c r="BT150" s="356" t="s">
        <v>451</v>
      </c>
    </row>
    <row r="151" spans="2:72">
      <c r="B151" s="737" t="s">
        <v>537</v>
      </c>
      <c r="C151" s="311" t="s">
        <v>451</v>
      </c>
      <c r="D151" s="312" t="s">
        <v>451</v>
      </c>
      <c r="E151" s="312" t="s">
        <v>451</v>
      </c>
      <c r="F151" s="312" t="s">
        <v>451</v>
      </c>
      <c r="G151" s="312" t="s">
        <v>451</v>
      </c>
      <c r="H151" s="312" t="s">
        <v>451</v>
      </c>
      <c r="I151" s="348">
        <v>1</v>
      </c>
      <c r="J151" s="312">
        <v>1</v>
      </c>
      <c r="K151" s="311">
        <v>1</v>
      </c>
      <c r="L151" s="312" t="s">
        <v>451</v>
      </c>
      <c r="M151" s="312" t="s">
        <v>451</v>
      </c>
      <c r="N151" s="312" t="s">
        <v>451</v>
      </c>
      <c r="O151" s="312" t="s">
        <v>451</v>
      </c>
      <c r="P151" s="312" t="s">
        <v>451</v>
      </c>
      <c r="Q151" s="348" t="s">
        <v>451</v>
      </c>
      <c r="R151" s="312">
        <v>1</v>
      </c>
      <c r="S151" s="311" t="s">
        <v>451</v>
      </c>
      <c r="T151" s="312" t="s">
        <v>451</v>
      </c>
      <c r="U151" s="312" t="s">
        <v>451</v>
      </c>
      <c r="V151" s="312" t="s">
        <v>451</v>
      </c>
      <c r="W151" s="312" t="s">
        <v>451</v>
      </c>
      <c r="X151" s="312" t="s">
        <v>451</v>
      </c>
      <c r="Y151" s="348" t="s">
        <v>451</v>
      </c>
      <c r="Z151" s="312" t="s">
        <v>451</v>
      </c>
      <c r="AA151" s="311" t="s">
        <v>451</v>
      </c>
      <c r="AB151" s="312" t="s">
        <v>451</v>
      </c>
      <c r="AC151" s="312" t="s">
        <v>451</v>
      </c>
      <c r="AD151" s="312" t="s">
        <v>451</v>
      </c>
      <c r="AE151" s="312" t="s">
        <v>451</v>
      </c>
      <c r="AF151" s="312" t="s">
        <v>451</v>
      </c>
      <c r="AG151" s="348" t="s">
        <v>451</v>
      </c>
      <c r="AH151" s="312" t="s">
        <v>451</v>
      </c>
      <c r="AI151" s="311" t="s">
        <v>451</v>
      </c>
      <c r="AJ151" s="312" t="s">
        <v>451</v>
      </c>
      <c r="AK151" s="312" t="s">
        <v>451</v>
      </c>
      <c r="AL151" s="312" t="s">
        <v>451</v>
      </c>
      <c r="AM151" s="312" t="s">
        <v>451</v>
      </c>
      <c r="AN151" s="312" t="s">
        <v>451</v>
      </c>
      <c r="AO151" s="348" t="s">
        <v>451</v>
      </c>
      <c r="AP151" s="312" t="s">
        <v>451</v>
      </c>
      <c r="AQ151" s="311" t="s">
        <v>451</v>
      </c>
      <c r="AR151" s="312" t="s">
        <v>451</v>
      </c>
      <c r="AS151" s="312" t="s">
        <v>451</v>
      </c>
      <c r="AT151" s="312" t="s">
        <v>451</v>
      </c>
      <c r="AU151" s="312" t="s">
        <v>451</v>
      </c>
      <c r="AV151" s="312" t="s">
        <v>451</v>
      </c>
      <c r="AW151" s="348" t="s">
        <v>451</v>
      </c>
      <c r="AX151" s="312" t="s">
        <v>451</v>
      </c>
      <c r="AY151" s="311" t="s">
        <v>451</v>
      </c>
      <c r="AZ151" s="312" t="s">
        <v>451</v>
      </c>
      <c r="BA151" s="312" t="s">
        <v>451</v>
      </c>
      <c r="BB151" s="312" t="s">
        <v>451</v>
      </c>
      <c r="BC151" s="312" t="s">
        <v>451</v>
      </c>
      <c r="BD151" s="312" t="s">
        <v>451</v>
      </c>
      <c r="BE151" s="348" t="s">
        <v>451</v>
      </c>
      <c r="BF151" s="312" t="s">
        <v>451</v>
      </c>
      <c r="BG151" s="311" t="s">
        <v>451</v>
      </c>
      <c r="BH151" s="312" t="s">
        <v>451</v>
      </c>
      <c r="BI151" s="312" t="s">
        <v>451</v>
      </c>
      <c r="BJ151" s="312" t="s">
        <v>451</v>
      </c>
      <c r="BK151" s="312" t="s">
        <v>451</v>
      </c>
      <c r="BL151" s="348" t="s">
        <v>451</v>
      </c>
      <c r="BM151" s="312" t="s">
        <v>451</v>
      </c>
      <c r="BN151" s="311" t="s">
        <v>451</v>
      </c>
      <c r="BO151" s="312" t="s">
        <v>451</v>
      </c>
      <c r="BP151" s="312" t="s">
        <v>451</v>
      </c>
      <c r="BQ151" s="312" t="s">
        <v>451</v>
      </c>
      <c r="BR151" s="312" t="s">
        <v>451</v>
      </c>
      <c r="BS151" s="348" t="s">
        <v>451</v>
      </c>
      <c r="BT151" s="348" t="s">
        <v>451</v>
      </c>
    </row>
    <row r="152" spans="2:72">
      <c r="B152" s="736" t="s">
        <v>506</v>
      </c>
      <c r="C152" s="354" t="s">
        <v>451</v>
      </c>
      <c r="D152" s="355" t="s">
        <v>451</v>
      </c>
      <c r="E152" s="355" t="s">
        <v>451</v>
      </c>
      <c r="F152" s="355" t="s">
        <v>451</v>
      </c>
      <c r="G152" s="355" t="s">
        <v>451</v>
      </c>
      <c r="H152" s="355" t="s">
        <v>451</v>
      </c>
      <c r="I152" s="356" t="s">
        <v>451</v>
      </c>
      <c r="J152" s="355" t="s">
        <v>451</v>
      </c>
      <c r="K152" s="354" t="s">
        <v>451</v>
      </c>
      <c r="L152" s="355" t="s">
        <v>451</v>
      </c>
      <c r="M152" s="355" t="s">
        <v>451</v>
      </c>
      <c r="N152" s="355" t="s">
        <v>451</v>
      </c>
      <c r="O152" s="355" t="s">
        <v>451</v>
      </c>
      <c r="P152" s="355" t="s">
        <v>451</v>
      </c>
      <c r="Q152" s="356" t="s">
        <v>451</v>
      </c>
      <c r="R152" s="355" t="s">
        <v>451</v>
      </c>
      <c r="S152" s="354" t="s">
        <v>451</v>
      </c>
      <c r="T152" s="355" t="s">
        <v>451</v>
      </c>
      <c r="U152" s="355" t="s">
        <v>451</v>
      </c>
      <c r="V152" s="355" t="s">
        <v>451</v>
      </c>
      <c r="W152" s="355" t="s">
        <v>451</v>
      </c>
      <c r="X152" s="355" t="s">
        <v>451</v>
      </c>
      <c r="Y152" s="356" t="s">
        <v>451</v>
      </c>
      <c r="Z152" s="355" t="s">
        <v>451</v>
      </c>
      <c r="AA152" s="354">
        <v>1</v>
      </c>
      <c r="AB152" s="355" t="s">
        <v>451</v>
      </c>
      <c r="AC152" s="355" t="s">
        <v>451</v>
      </c>
      <c r="AD152" s="355" t="s">
        <v>451</v>
      </c>
      <c r="AE152" s="355" t="s">
        <v>451</v>
      </c>
      <c r="AF152" s="355" t="s">
        <v>451</v>
      </c>
      <c r="AG152" s="356">
        <v>1</v>
      </c>
      <c r="AH152" s="355">
        <v>2</v>
      </c>
      <c r="AI152" s="354" t="s">
        <v>451</v>
      </c>
      <c r="AJ152" s="355" t="s">
        <v>451</v>
      </c>
      <c r="AK152" s="355" t="s">
        <v>451</v>
      </c>
      <c r="AL152" s="355" t="s">
        <v>451</v>
      </c>
      <c r="AM152" s="355" t="s">
        <v>451</v>
      </c>
      <c r="AN152" s="355" t="s">
        <v>451</v>
      </c>
      <c r="AO152" s="356" t="s">
        <v>451</v>
      </c>
      <c r="AP152" s="355" t="s">
        <v>451</v>
      </c>
      <c r="AQ152" s="354" t="s">
        <v>451</v>
      </c>
      <c r="AR152" s="355" t="s">
        <v>451</v>
      </c>
      <c r="AS152" s="355" t="s">
        <v>451</v>
      </c>
      <c r="AT152" s="355" t="s">
        <v>451</v>
      </c>
      <c r="AU152" s="355" t="s">
        <v>451</v>
      </c>
      <c r="AV152" s="355" t="s">
        <v>451</v>
      </c>
      <c r="AW152" s="356" t="s">
        <v>451</v>
      </c>
      <c r="AX152" s="355" t="s">
        <v>451</v>
      </c>
      <c r="AY152" s="354" t="s">
        <v>451</v>
      </c>
      <c r="AZ152" s="355" t="s">
        <v>451</v>
      </c>
      <c r="BA152" s="355" t="s">
        <v>451</v>
      </c>
      <c r="BB152" s="355" t="s">
        <v>451</v>
      </c>
      <c r="BC152" s="355" t="s">
        <v>451</v>
      </c>
      <c r="BD152" s="355" t="s">
        <v>451</v>
      </c>
      <c r="BE152" s="356" t="s">
        <v>451</v>
      </c>
      <c r="BF152" s="355" t="s">
        <v>451</v>
      </c>
      <c r="BG152" s="354" t="s">
        <v>451</v>
      </c>
      <c r="BH152" s="355" t="s">
        <v>451</v>
      </c>
      <c r="BI152" s="355" t="s">
        <v>451</v>
      </c>
      <c r="BJ152" s="355" t="s">
        <v>451</v>
      </c>
      <c r="BK152" s="355" t="s">
        <v>451</v>
      </c>
      <c r="BL152" s="356" t="s">
        <v>451</v>
      </c>
      <c r="BM152" s="355" t="s">
        <v>451</v>
      </c>
      <c r="BN152" s="354" t="s">
        <v>451</v>
      </c>
      <c r="BO152" s="355" t="s">
        <v>451</v>
      </c>
      <c r="BP152" s="355" t="s">
        <v>451</v>
      </c>
      <c r="BQ152" s="355" t="s">
        <v>451</v>
      </c>
      <c r="BR152" s="355" t="s">
        <v>451</v>
      </c>
      <c r="BS152" s="356" t="s">
        <v>451</v>
      </c>
      <c r="BT152" s="356" t="s">
        <v>451</v>
      </c>
    </row>
    <row r="153" spans="2:72">
      <c r="B153" s="737" t="s">
        <v>507</v>
      </c>
      <c r="C153" s="311" t="s">
        <v>451</v>
      </c>
      <c r="D153" s="312" t="s">
        <v>451</v>
      </c>
      <c r="E153" s="312" t="s">
        <v>451</v>
      </c>
      <c r="F153" s="312" t="s">
        <v>451</v>
      </c>
      <c r="G153" s="312" t="s">
        <v>451</v>
      </c>
      <c r="H153" s="312" t="s">
        <v>451</v>
      </c>
      <c r="I153" s="348" t="s">
        <v>451</v>
      </c>
      <c r="J153" s="312" t="s">
        <v>451</v>
      </c>
      <c r="K153" s="311" t="s">
        <v>451</v>
      </c>
      <c r="L153" s="312" t="s">
        <v>451</v>
      </c>
      <c r="M153" s="312" t="s">
        <v>451</v>
      </c>
      <c r="N153" s="312" t="s">
        <v>451</v>
      </c>
      <c r="O153" s="312" t="s">
        <v>451</v>
      </c>
      <c r="P153" s="312" t="s">
        <v>451</v>
      </c>
      <c r="Q153" s="348" t="s">
        <v>451</v>
      </c>
      <c r="R153" s="312" t="s">
        <v>451</v>
      </c>
      <c r="S153" s="311" t="s">
        <v>451</v>
      </c>
      <c r="T153" s="312" t="s">
        <v>451</v>
      </c>
      <c r="U153" s="312" t="s">
        <v>451</v>
      </c>
      <c r="V153" s="312" t="s">
        <v>451</v>
      </c>
      <c r="W153" s="312" t="s">
        <v>451</v>
      </c>
      <c r="X153" s="312" t="s">
        <v>451</v>
      </c>
      <c r="Y153" s="348" t="s">
        <v>451</v>
      </c>
      <c r="Z153" s="312" t="s">
        <v>451</v>
      </c>
      <c r="AA153" s="311">
        <v>1</v>
      </c>
      <c r="AB153" s="312" t="s">
        <v>451</v>
      </c>
      <c r="AC153" s="312" t="s">
        <v>451</v>
      </c>
      <c r="AD153" s="312" t="s">
        <v>451</v>
      </c>
      <c r="AE153" s="312" t="s">
        <v>451</v>
      </c>
      <c r="AF153" s="312" t="s">
        <v>451</v>
      </c>
      <c r="AG153" s="348">
        <v>1</v>
      </c>
      <c r="AH153" s="312">
        <v>2</v>
      </c>
      <c r="AI153" s="311" t="s">
        <v>451</v>
      </c>
      <c r="AJ153" s="312" t="s">
        <v>451</v>
      </c>
      <c r="AK153" s="312" t="s">
        <v>451</v>
      </c>
      <c r="AL153" s="312" t="s">
        <v>451</v>
      </c>
      <c r="AM153" s="312" t="s">
        <v>451</v>
      </c>
      <c r="AN153" s="312" t="s">
        <v>451</v>
      </c>
      <c r="AO153" s="348" t="s">
        <v>451</v>
      </c>
      <c r="AP153" s="312" t="s">
        <v>451</v>
      </c>
      <c r="AQ153" s="311" t="s">
        <v>451</v>
      </c>
      <c r="AR153" s="312" t="s">
        <v>451</v>
      </c>
      <c r="AS153" s="312" t="s">
        <v>451</v>
      </c>
      <c r="AT153" s="312" t="s">
        <v>451</v>
      </c>
      <c r="AU153" s="312" t="s">
        <v>451</v>
      </c>
      <c r="AV153" s="312" t="s">
        <v>451</v>
      </c>
      <c r="AW153" s="348" t="s">
        <v>451</v>
      </c>
      <c r="AX153" s="312" t="s">
        <v>451</v>
      </c>
      <c r="AY153" s="311" t="s">
        <v>451</v>
      </c>
      <c r="AZ153" s="312" t="s">
        <v>451</v>
      </c>
      <c r="BA153" s="312" t="s">
        <v>451</v>
      </c>
      <c r="BB153" s="312" t="s">
        <v>451</v>
      </c>
      <c r="BC153" s="312" t="s">
        <v>451</v>
      </c>
      <c r="BD153" s="312" t="s">
        <v>451</v>
      </c>
      <c r="BE153" s="348" t="s">
        <v>451</v>
      </c>
      <c r="BF153" s="312" t="s">
        <v>451</v>
      </c>
      <c r="BG153" s="311" t="s">
        <v>451</v>
      </c>
      <c r="BH153" s="312" t="s">
        <v>451</v>
      </c>
      <c r="BI153" s="312" t="s">
        <v>451</v>
      </c>
      <c r="BJ153" s="312" t="s">
        <v>451</v>
      </c>
      <c r="BK153" s="312" t="s">
        <v>451</v>
      </c>
      <c r="BL153" s="348" t="s">
        <v>451</v>
      </c>
      <c r="BM153" s="312" t="s">
        <v>451</v>
      </c>
      <c r="BN153" s="311" t="s">
        <v>451</v>
      </c>
      <c r="BO153" s="312" t="s">
        <v>451</v>
      </c>
      <c r="BP153" s="312" t="s">
        <v>451</v>
      </c>
      <c r="BQ153" s="312" t="s">
        <v>451</v>
      </c>
      <c r="BR153" s="312" t="s">
        <v>451</v>
      </c>
      <c r="BS153" s="348" t="s">
        <v>451</v>
      </c>
      <c r="BT153" s="348" t="s">
        <v>451</v>
      </c>
    </row>
    <row r="154" spans="2:72">
      <c r="B154" s="736" t="s">
        <v>508</v>
      </c>
      <c r="C154" s="354" t="s">
        <v>451</v>
      </c>
      <c r="D154" s="355" t="s">
        <v>451</v>
      </c>
      <c r="E154" s="355" t="s">
        <v>451</v>
      </c>
      <c r="F154" s="355">
        <v>1</v>
      </c>
      <c r="G154" s="355" t="s">
        <v>451</v>
      </c>
      <c r="H154" s="355" t="s">
        <v>451</v>
      </c>
      <c r="I154" s="356">
        <v>1</v>
      </c>
      <c r="J154" s="355">
        <v>2</v>
      </c>
      <c r="K154" s="354" t="s">
        <v>451</v>
      </c>
      <c r="L154" s="355">
        <v>1</v>
      </c>
      <c r="M154" s="355" t="s">
        <v>451</v>
      </c>
      <c r="N154" s="355" t="s">
        <v>451</v>
      </c>
      <c r="O154" s="355" t="s">
        <v>451</v>
      </c>
      <c r="P154" s="355" t="s">
        <v>451</v>
      </c>
      <c r="Q154" s="356" t="s">
        <v>451</v>
      </c>
      <c r="R154" s="355">
        <v>1</v>
      </c>
      <c r="S154" s="354" t="s">
        <v>451</v>
      </c>
      <c r="T154" s="355" t="s">
        <v>451</v>
      </c>
      <c r="U154" s="355">
        <v>1</v>
      </c>
      <c r="V154" s="355" t="s">
        <v>451</v>
      </c>
      <c r="W154" s="355" t="s">
        <v>451</v>
      </c>
      <c r="X154" s="355" t="s">
        <v>451</v>
      </c>
      <c r="Y154" s="356">
        <v>1</v>
      </c>
      <c r="Z154" s="355">
        <v>2</v>
      </c>
      <c r="AA154" s="354" t="s">
        <v>451</v>
      </c>
      <c r="AB154" s="355" t="s">
        <v>451</v>
      </c>
      <c r="AC154" s="355" t="s">
        <v>451</v>
      </c>
      <c r="AD154" s="355" t="s">
        <v>451</v>
      </c>
      <c r="AE154" s="355" t="s">
        <v>451</v>
      </c>
      <c r="AF154" s="355" t="s">
        <v>451</v>
      </c>
      <c r="AG154" s="356" t="s">
        <v>451</v>
      </c>
      <c r="AH154" s="355" t="s">
        <v>451</v>
      </c>
      <c r="AI154" s="354" t="s">
        <v>451</v>
      </c>
      <c r="AJ154" s="355" t="s">
        <v>451</v>
      </c>
      <c r="AK154" s="355" t="s">
        <v>451</v>
      </c>
      <c r="AL154" s="355" t="s">
        <v>451</v>
      </c>
      <c r="AM154" s="355" t="s">
        <v>451</v>
      </c>
      <c r="AN154" s="355" t="s">
        <v>451</v>
      </c>
      <c r="AO154" s="356" t="s">
        <v>451</v>
      </c>
      <c r="AP154" s="355" t="s">
        <v>451</v>
      </c>
      <c r="AQ154" s="354" t="s">
        <v>451</v>
      </c>
      <c r="AR154" s="355" t="s">
        <v>451</v>
      </c>
      <c r="AS154" s="355" t="s">
        <v>451</v>
      </c>
      <c r="AT154" s="355" t="s">
        <v>451</v>
      </c>
      <c r="AU154" s="355" t="s">
        <v>451</v>
      </c>
      <c r="AV154" s="355" t="s">
        <v>451</v>
      </c>
      <c r="AW154" s="356" t="s">
        <v>451</v>
      </c>
      <c r="AX154" s="355" t="s">
        <v>451</v>
      </c>
      <c r="AY154" s="354" t="s">
        <v>451</v>
      </c>
      <c r="AZ154" s="355" t="s">
        <v>451</v>
      </c>
      <c r="BA154" s="355" t="s">
        <v>451</v>
      </c>
      <c r="BB154" s="355" t="s">
        <v>451</v>
      </c>
      <c r="BC154" s="355" t="s">
        <v>451</v>
      </c>
      <c r="BD154" s="355" t="s">
        <v>451</v>
      </c>
      <c r="BE154" s="356" t="s">
        <v>451</v>
      </c>
      <c r="BF154" s="355" t="s">
        <v>451</v>
      </c>
      <c r="BG154" s="354" t="s">
        <v>451</v>
      </c>
      <c r="BH154" s="355" t="s">
        <v>451</v>
      </c>
      <c r="BI154" s="355" t="s">
        <v>451</v>
      </c>
      <c r="BJ154" s="355" t="s">
        <v>451</v>
      </c>
      <c r="BK154" s="355" t="s">
        <v>451</v>
      </c>
      <c r="BL154" s="356" t="s">
        <v>451</v>
      </c>
      <c r="BM154" s="355" t="s">
        <v>451</v>
      </c>
      <c r="BN154" s="354" t="s">
        <v>451</v>
      </c>
      <c r="BO154" s="355" t="s">
        <v>451</v>
      </c>
      <c r="BP154" s="355" t="s">
        <v>451</v>
      </c>
      <c r="BQ154" s="355" t="s">
        <v>451</v>
      </c>
      <c r="BR154" s="355" t="s">
        <v>451</v>
      </c>
      <c r="BS154" s="356" t="s">
        <v>451</v>
      </c>
      <c r="BT154" s="356" t="s">
        <v>451</v>
      </c>
    </row>
    <row r="155" spans="2:72">
      <c r="B155" s="737" t="s">
        <v>554</v>
      </c>
      <c r="C155" s="311" t="s">
        <v>451</v>
      </c>
      <c r="D155" s="312" t="s">
        <v>451</v>
      </c>
      <c r="E155" s="312" t="s">
        <v>451</v>
      </c>
      <c r="F155" s="312">
        <v>1</v>
      </c>
      <c r="G155" s="312" t="s">
        <v>451</v>
      </c>
      <c r="H155" s="312" t="s">
        <v>451</v>
      </c>
      <c r="I155" s="348" t="s">
        <v>451</v>
      </c>
      <c r="J155" s="312">
        <v>1</v>
      </c>
      <c r="K155" s="311" t="s">
        <v>451</v>
      </c>
      <c r="L155" s="312" t="s">
        <v>451</v>
      </c>
      <c r="M155" s="312" t="s">
        <v>451</v>
      </c>
      <c r="N155" s="312" t="s">
        <v>451</v>
      </c>
      <c r="O155" s="312" t="s">
        <v>451</v>
      </c>
      <c r="P155" s="312" t="s">
        <v>451</v>
      </c>
      <c r="Q155" s="348" t="s">
        <v>451</v>
      </c>
      <c r="R155" s="312" t="s">
        <v>451</v>
      </c>
      <c r="S155" s="311" t="s">
        <v>451</v>
      </c>
      <c r="T155" s="312" t="s">
        <v>451</v>
      </c>
      <c r="U155" s="312" t="s">
        <v>451</v>
      </c>
      <c r="V155" s="312" t="s">
        <v>451</v>
      </c>
      <c r="W155" s="312" t="s">
        <v>451</v>
      </c>
      <c r="X155" s="312" t="s">
        <v>451</v>
      </c>
      <c r="Y155" s="348" t="s">
        <v>451</v>
      </c>
      <c r="Z155" s="312" t="s">
        <v>451</v>
      </c>
      <c r="AA155" s="311" t="s">
        <v>451</v>
      </c>
      <c r="AB155" s="312" t="s">
        <v>451</v>
      </c>
      <c r="AC155" s="312" t="s">
        <v>451</v>
      </c>
      <c r="AD155" s="312" t="s">
        <v>451</v>
      </c>
      <c r="AE155" s="312" t="s">
        <v>451</v>
      </c>
      <c r="AF155" s="312" t="s">
        <v>451</v>
      </c>
      <c r="AG155" s="348" t="s">
        <v>451</v>
      </c>
      <c r="AH155" s="312" t="s">
        <v>451</v>
      </c>
      <c r="AI155" s="311" t="s">
        <v>451</v>
      </c>
      <c r="AJ155" s="312" t="s">
        <v>451</v>
      </c>
      <c r="AK155" s="312" t="s">
        <v>451</v>
      </c>
      <c r="AL155" s="312" t="s">
        <v>451</v>
      </c>
      <c r="AM155" s="312" t="s">
        <v>451</v>
      </c>
      <c r="AN155" s="312" t="s">
        <v>451</v>
      </c>
      <c r="AO155" s="348" t="s">
        <v>451</v>
      </c>
      <c r="AP155" s="312" t="s">
        <v>451</v>
      </c>
      <c r="AQ155" s="311" t="s">
        <v>451</v>
      </c>
      <c r="AR155" s="312" t="s">
        <v>451</v>
      </c>
      <c r="AS155" s="312" t="s">
        <v>451</v>
      </c>
      <c r="AT155" s="312" t="s">
        <v>451</v>
      </c>
      <c r="AU155" s="312" t="s">
        <v>451</v>
      </c>
      <c r="AV155" s="312" t="s">
        <v>451</v>
      </c>
      <c r="AW155" s="348" t="s">
        <v>451</v>
      </c>
      <c r="AX155" s="312" t="s">
        <v>451</v>
      </c>
      <c r="AY155" s="311" t="s">
        <v>451</v>
      </c>
      <c r="AZ155" s="312" t="s">
        <v>451</v>
      </c>
      <c r="BA155" s="312" t="s">
        <v>451</v>
      </c>
      <c r="BB155" s="312" t="s">
        <v>451</v>
      </c>
      <c r="BC155" s="312" t="s">
        <v>451</v>
      </c>
      <c r="BD155" s="312" t="s">
        <v>451</v>
      </c>
      <c r="BE155" s="348" t="s">
        <v>451</v>
      </c>
      <c r="BF155" s="312" t="s">
        <v>451</v>
      </c>
      <c r="BG155" s="311" t="s">
        <v>451</v>
      </c>
      <c r="BH155" s="312" t="s">
        <v>451</v>
      </c>
      <c r="BI155" s="312" t="s">
        <v>451</v>
      </c>
      <c r="BJ155" s="312" t="s">
        <v>451</v>
      </c>
      <c r="BK155" s="312" t="s">
        <v>451</v>
      </c>
      <c r="BL155" s="348" t="s">
        <v>451</v>
      </c>
      <c r="BM155" s="312" t="s">
        <v>451</v>
      </c>
      <c r="BN155" s="311" t="s">
        <v>451</v>
      </c>
      <c r="BO155" s="312" t="s">
        <v>451</v>
      </c>
      <c r="BP155" s="312" t="s">
        <v>451</v>
      </c>
      <c r="BQ155" s="312" t="s">
        <v>451</v>
      </c>
      <c r="BR155" s="312" t="s">
        <v>451</v>
      </c>
      <c r="BS155" s="348" t="s">
        <v>451</v>
      </c>
      <c r="BT155" s="348" t="s">
        <v>451</v>
      </c>
    </row>
    <row r="156" spans="2:72">
      <c r="B156" s="737" t="s">
        <v>507</v>
      </c>
      <c r="C156" s="311" t="s">
        <v>451</v>
      </c>
      <c r="D156" s="312" t="s">
        <v>451</v>
      </c>
      <c r="E156" s="312" t="s">
        <v>451</v>
      </c>
      <c r="F156" s="312" t="s">
        <v>451</v>
      </c>
      <c r="G156" s="312" t="s">
        <v>451</v>
      </c>
      <c r="H156" s="312" t="s">
        <v>451</v>
      </c>
      <c r="I156" s="348" t="s">
        <v>451</v>
      </c>
      <c r="J156" s="312" t="s">
        <v>451</v>
      </c>
      <c r="K156" s="311" t="s">
        <v>451</v>
      </c>
      <c r="L156" s="312" t="s">
        <v>451</v>
      </c>
      <c r="M156" s="312" t="s">
        <v>451</v>
      </c>
      <c r="N156" s="312" t="s">
        <v>451</v>
      </c>
      <c r="O156" s="312" t="s">
        <v>451</v>
      </c>
      <c r="P156" s="312" t="s">
        <v>451</v>
      </c>
      <c r="Q156" s="348" t="s">
        <v>451</v>
      </c>
      <c r="R156" s="312" t="s">
        <v>451</v>
      </c>
      <c r="S156" s="311" t="s">
        <v>451</v>
      </c>
      <c r="T156" s="312" t="s">
        <v>451</v>
      </c>
      <c r="U156" s="312">
        <v>1</v>
      </c>
      <c r="V156" s="312" t="s">
        <v>451</v>
      </c>
      <c r="W156" s="312" t="s">
        <v>451</v>
      </c>
      <c r="X156" s="312" t="s">
        <v>451</v>
      </c>
      <c r="Y156" s="348">
        <v>1</v>
      </c>
      <c r="Z156" s="312">
        <v>2</v>
      </c>
      <c r="AA156" s="311" t="s">
        <v>451</v>
      </c>
      <c r="AB156" s="312" t="s">
        <v>451</v>
      </c>
      <c r="AC156" s="312" t="s">
        <v>451</v>
      </c>
      <c r="AD156" s="312" t="s">
        <v>451</v>
      </c>
      <c r="AE156" s="312" t="s">
        <v>451</v>
      </c>
      <c r="AF156" s="312" t="s">
        <v>451</v>
      </c>
      <c r="AG156" s="348" t="s">
        <v>451</v>
      </c>
      <c r="AH156" s="312" t="s">
        <v>451</v>
      </c>
      <c r="AI156" s="311" t="s">
        <v>451</v>
      </c>
      <c r="AJ156" s="312" t="s">
        <v>451</v>
      </c>
      <c r="AK156" s="312" t="s">
        <v>451</v>
      </c>
      <c r="AL156" s="312" t="s">
        <v>451</v>
      </c>
      <c r="AM156" s="312" t="s">
        <v>451</v>
      </c>
      <c r="AN156" s="312" t="s">
        <v>451</v>
      </c>
      <c r="AO156" s="348" t="s">
        <v>451</v>
      </c>
      <c r="AP156" s="312" t="s">
        <v>451</v>
      </c>
      <c r="AQ156" s="311" t="s">
        <v>451</v>
      </c>
      <c r="AR156" s="312" t="s">
        <v>451</v>
      </c>
      <c r="AS156" s="312" t="s">
        <v>451</v>
      </c>
      <c r="AT156" s="312" t="s">
        <v>451</v>
      </c>
      <c r="AU156" s="312" t="s">
        <v>451</v>
      </c>
      <c r="AV156" s="312" t="s">
        <v>451</v>
      </c>
      <c r="AW156" s="348" t="s">
        <v>451</v>
      </c>
      <c r="AX156" s="312" t="s">
        <v>451</v>
      </c>
      <c r="AY156" s="311" t="s">
        <v>451</v>
      </c>
      <c r="AZ156" s="312" t="s">
        <v>451</v>
      </c>
      <c r="BA156" s="312" t="s">
        <v>451</v>
      </c>
      <c r="BB156" s="312" t="s">
        <v>451</v>
      </c>
      <c r="BC156" s="312" t="s">
        <v>451</v>
      </c>
      <c r="BD156" s="312" t="s">
        <v>451</v>
      </c>
      <c r="BE156" s="348" t="s">
        <v>451</v>
      </c>
      <c r="BF156" s="312" t="s">
        <v>451</v>
      </c>
      <c r="BG156" s="311" t="s">
        <v>451</v>
      </c>
      <c r="BH156" s="312" t="s">
        <v>451</v>
      </c>
      <c r="BI156" s="312" t="s">
        <v>451</v>
      </c>
      <c r="BJ156" s="312" t="s">
        <v>451</v>
      </c>
      <c r="BK156" s="312" t="s">
        <v>451</v>
      </c>
      <c r="BL156" s="348" t="s">
        <v>451</v>
      </c>
      <c r="BM156" s="312" t="s">
        <v>451</v>
      </c>
      <c r="BN156" s="311" t="s">
        <v>451</v>
      </c>
      <c r="BO156" s="312" t="s">
        <v>451</v>
      </c>
      <c r="BP156" s="312" t="s">
        <v>451</v>
      </c>
      <c r="BQ156" s="312" t="s">
        <v>451</v>
      </c>
      <c r="BR156" s="312" t="s">
        <v>451</v>
      </c>
      <c r="BS156" s="348" t="s">
        <v>451</v>
      </c>
      <c r="BT156" s="348" t="s">
        <v>451</v>
      </c>
    </row>
    <row r="157" spans="2:72">
      <c r="B157" s="737" t="s">
        <v>509</v>
      </c>
      <c r="C157" s="311" t="s">
        <v>451</v>
      </c>
      <c r="D157" s="312" t="s">
        <v>451</v>
      </c>
      <c r="E157" s="312" t="s">
        <v>451</v>
      </c>
      <c r="F157" s="312" t="s">
        <v>451</v>
      </c>
      <c r="G157" s="312" t="s">
        <v>451</v>
      </c>
      <c r="H157" s="312" t="s">
        <v>451</v>
      </c>
      <c r="I157" s="348">
        <v>1</v>
      </c>
      <c r="J157" s="312">
        <v>1</v>
      </c>
      <c r="K157" s="311" t="s">
        <v>451</v>
      </c>
      <c r="L157" s="312">
        <v>1</v>
      </c>
      <c r="M157" s="312" t="s">
        <v>451</v>
      </c>
      <c r="N157" s="312" t="s">
        <v>451</v>
      </c>
      <c r="O157" s="312" t="s">
        <v>451</v>
      </c>
      <c r="P157" s="312" t="s">
        <v>451</v>
      </c>
      <c r="Q157" s="348" t="s">
        <v>451</v>
      </c>
      <c r="R157" s="312">
        <v>1</v>
      </c>
      <c r="S157" s="311" t="s">
        <v>451</v>
      </c>
      <c r="T157" s="312" t="s">
        <v>451</v>
      </c>
      <c r="U157" s="312" t="s">
        <v>451</v>
      </c>
      <c r="V157" s="312" t="s">
        <v>451</v>
      </c>
      <c r="W157" s="312" t="s">
        <v>451</v>
      </c>
      <c r="X157" s="312" t="s">
        <v>451</v>
      </c>
      <c r="Y157" s="348" t="s">
        <v>451</v>
      </c>
      <c r="Z157" s="312" t="s">
        <v>451</v>
      </c>
      <c r="AA157" s="311" t="s">
        <v>451</v>
      </c>
      <c r="AB157" s="312" t="s">
        <v>451</v>
      </c>
      <c r="AC157" s="312" t="s">
        <v>451</v>
      </c>
      <c r="AD157" s="312" t="s">
        <v>451</v>
      </c>
      <c r="AE157" s="312" t="s">
        <v>451</v>
      </c>
      <c r="AF157" s="312" t="s">
        <v>451</v>
      </c>
      <c r="AG157" s="348" t="s">
        <v>451</v>
      </c>
      <c r="AH157" s="312" t="s">
        <v>451</v>
      </c>
      <c r="AI157" s="311" t="s">
        <v>451</v>
      </c>
      <c r="AJ157" s="312" t="s">
        <v>451</v>
      </c>
      <c r="AK157" s="312" t="s">
        <v>451</v>
      </c>
      <c r="AL157" s="312" t="s">
        <v>451</v>
      </c>
      <c r="AM157" s="312" t="s">
        <v>451</v>
      </c>
      <c r="AN157" s="312" t="s">
        <v>451</v>
      </c>
      <c r="AO157" s="348" t="s">
        <v>451</v>
      </c>
      <c r="AP157" s="312" t="s">
        <v>451</v>
      </c>
      <c r="AQ157" s="311" t="s">
        <v>451</v>
      </c>
      <c r="AR157" s="312" t="s">
        <v>451</v>
      </c>
      <c r="AS157" s="312" t="s">
        <v>451</v>
      </c>
      <c r="AT157" s="312" t="s">
        <v>451</v>
      </c>
      <c r="AU157" s="312" t="s">
        <v>451</v>
      </c>
      <c r="AV157" s="312" t="s">
        <v>451</v>
      </c>
      <c r="AW157" s="348" t="s">
        <v>451</v>
      </c>
      <c r="AX157" s="312" t="s">
        <v>451</v>
      </c>
      <c r="AY157" s="311" t="s">
        <v>451</v>
      </c>
      <c r="AZ157" s="312" t="s">
        <v>451</v>
      </c>
      <c r="BA157" s="312" t="s">
        <v>451</v>
      </c>
      <c r="BB157" s="312" t="s">
        <v>451</v>
      </c>
      <c r="BC157" s="312" t="s">
        <v>451</v>
      </c>
      <c r="BD157" s="312" t="s">
        <v>451</v>
      </c>
      <c r="BE157" s="348" t="s">
        <v>451</v>
      </c>
      <c r="BF157" s="312" t="s">
        <v>451</v>
      </c>
      <c r="BG157" s="311" t="s">
        <v>451</v>
      </c>
      <c r="BH157" s="312" t="s">
        <v>451</v>
      </c>
      <c r="BI157" s="312" t="s">
        <v>451</v>
      </c>
      <c r="BJ157" s="312" t="s">
        <v>451</v>
      </c>
      <c r="BK157" s="312" t="s">
        <v>451</v>
      </c>
      <c r="BL157" s="348" t="s">
        <v>451</v>
      </c>
      <c r="BM157" s="312" t="s">
        <v>451</v>
      </c>
      <c r="BN157" s="311" t="s">
        <v>451</v>
      </c>
      <c r="BO157" s="312" t="s">
        <v>451</v>
      </c>
      <c r="BP157" s="312" t="s">
        <v>451</v>
      </c>
      <c r="BQ157" s="312" t="s">
        <v>451</v>
      </c>
      <c r="BR157" s="312" t="s">
        <v>451</v>
      </c>
      <c r="BS157" s="348" t="s">
        <v>451</v>
      </c>
      <c r="BT157" s="348" t="s">
        <v>451</v>
      </c>
    </row>
    <row r="158" spans="2:72">
      <c r="B158" s="736" t="s">
        <v>511</v>
      </c>
      <c r="C158" s="354" t="s">
        <v>451</v>
      </c>
      <c r="D158" s="355" t="s">
        <v>451</v>
      </c>
      <c r="E158" s="355" t="s">
        <v>451</v>
      </c>
      <c r="F158" s="355">
        <v>1</v>
      </c>
      <c r="G158" s="355">
        <v>2</v>
      </c>
      <c r="H158" s="355" t="s">
        <v>451</v>
      </c>
      <c r="I158" s="356">
        <v>1</v>
      </c>
      <c r="J158" s="355">
        <v>4</v>
      </c>
      <c r="K158" s="354" t="s">
        <v>451</v>
      </c>
      <c r="L158" s="355">
        <v>1</v>
      </c>
      <c r="M158" s="355" t="s">
        <v>451</v>
      </c>
      <c r="N158" s="355" t="s">
        <v>451</v>
      </c>
      <c r="O158" s="355">
        <v>3</v>
      </c>
      <c r="P158" s="355" t="s">
        <v>451</v>
      </c>
      <c r="Q158" s="356" t="s">
        <v>451</v>
      </c>
      <c r="R158" s="355">
        <v>4</v>
      </c>
      <c r="S158" s="354" t="s">
        <v>451</v>
      </c>
      <c r="T158" s="355" t="s">
        <v>451</v>
      </c>
      <c r="U158" s="355" t="s">
        <v>451</v>
      </c>
      <c r="V158" s="355">
        <v>1</v>
      </c>
      <c r="W158" s="355">
        <v>1</v>
      </c>
      <c r="X158" s="355" t="s">
        <v>451</v>
      </c>
      <c r="Y158" s="356" t="s">
        <v>451</v>
      </c>
      <c r="Z158" s="355">
        <v>2</v>
      </c>
      <c r="AA158" s="354" t="s">
        <v>451</v>
      </c>
      <c r="AB158" s="355" t="s">
        <v>451</v>
      </c>
      <c r="AC158" s="355" t="s">
        <v>451</v>
      </c>
      <c r="AD158" s="355" t="s">
        <v>451</v>
      </c>
      <c r="AE158" s="355" t="s">
        <v>451</v>
      </c>
      <c r="AF158" s="355" t="s">
        <v>451</v>
      </c>
      <c r="AG158" s="356" t="s">
        <v>451</v>
      </c>
      <c r="AH158" s="355" t="s">
        <v>451</v>
      </c>
      <c r="AI158" s="354" t="s">
        <v>451</v>
      </c>
      <c r="AJ158" s="355" t="s">
        <v>451</v>
      </c>
      <c r="AK158" s="355" t="s">
        <v>451</v>
      </c>
      <c r="AL158" s="355" t="s">
        <v>451</v>
      </c>
      <c r="AM158" s="355" t="s">
        <v>451</v>
      </c>
      <c r="AN158" s="355" t="s">
        <v>451</v>
      </c>
      <c r="AO158" s="356" t="s">
        <v>451</v>
      </c>
      <c r="AP158" s="355" t="s">
        <v>451</v>
      </c>
      <c r="AQ158" s="354" t="s">
        <v>451</v>
      </c>
      <c r="AR158" s="355" t="s">
        <v>451</v>
      </c>
      <c r="AS158" s="355" t="s">
        <v>451</v>
      </c>
      <c r="AT158" s="355" t="s">
        <v>451</v>
      </c>
      <c r="AU158" s="355" t="s">
        <v>451</v>
      </c>
      <c r="AV158" s="355" t="s">
        <v>451</v>
      </c>
      <c r="AW158" s="356" t="s">
        <v>451</v>
      </c>
      <c r="AX158" s="355" t="s">
        <v>451</v>
      </c>
      <c r="AY158" s="354" t="s">
        <v>451</v>
      </c>
      <c r="AZ158" s="355" t="s">
        <v>451</v>
      </c>
      <c r="BA158" s="355" t="s">
        <v>451</v>
      </c>
      <c r="BB158" s="355" t="s">
        <v>451</v>
      </c>
      <c r="BC158" s="355" t="s">
        <v>451</v>
      </c>
      <c r="BD158" s="355" t="s">
        <v>451</v>
      </c>
      <c r="BE158" s="356" t="s">
        <v>451</v>
      </c>
      <c r="BF158" s="355" t="s">
        <v>451</v>
      </c>
      <c r="BG158" s="354" t="s">
        <v>451</v>
      </c>
      <c r="BH158" s="355" t="s">
        <v>451</v>
      </c>
      <c r="BI158" s="355" t="s">
        <v>451</v>
      </c>
      <c r="BJ158" s="355" t="s">
        <v>451</v>
      </c>
      <c r="BK158" s="355" t="s">
        <v>451</v>
      </c>
      <c r="BL158" s="356" t="s">
        <v>451</v>
      </c>
      <c r="BM158" s="355" t="s">
        <v>451</v>
      </c>
      <c r="BN158" s="354" t="s">
        <v>451</v>
      </c>
      <c r="BO158" s="355" t="s">
        <v>451</v>
      </c>
      <c r="BP158" s="355" t="s">
        <v>451</v>
      </c>
      <c r="BQ158" s="355" t="s">
        <v>451</v>
      </c>
      <c r="BR158" s="355" t="s">
        <v>451</v>
      </c>
      <c r="BS158" s="356" t="s">
        <v>451</v>
      </c>
      <c r="BT158" s="356" t="s">
        <v>451</v>
      </c>
    </row>
    <row r="159" spans="2:72">
      <c r="B159" s="737" t="s">
        <v>512</v>
      </c>
      <c r="C159" s="311" t="s">
        <v>451</v>
      </c>
      <c r="D159" s="312" t="s">
        <v>451</v>
      </c>
      <c r="E159" s="312" t="s">
        <v>451</v>
      </c>
      <c r="F159" s="312" t="s">
        <v>451</v>
      </c>
      <c r="G159" s="312" t="s">
        <v>451</v>
      </c>
      <c r="H159" s="312" t="s">
        <v>451</v>
      </c>
      <c r="I159" s="348">
        <v>1</v>
      </c>
      <c r="J159" s="312">
        <v>1</v>
      </c>
      <c r="K159" s="311" t="s">
        <v>451</v>
      </c>
      <c r="L159" s="312">
        <v>1</v>
      </c>
      <c r="M159" s="312" t="s">
        <v>451</v>
      </c>
      <c r="N159" s="312" t="s">
        <v>451</v>
      </c>
      <c r="O159" s="312" t="s">
        <v>451</v>
      </c>
      <c r="P159" s="312" t="s">
        <v>451</v>
      </c>
      <c r="Q159" s="348" t="s">
        <v>451</v>
      </c>
      <c r="R159" s="312">
        <v>1</v>
      </c>
      <c r="S159" s="311" t="s">
        <v>451</v>
      </c>
      <c r="T159" s="312" t="s">
        <v>451</v>
      </c>
      <c r="U159" s="312" t="s">
        <v>451</v>
      </c>
      <c r="V159" s="312">
        <v>1</v>
      </c>
      <c r="W159" s="312">
        <v>1</v>
      </c>
      <c r="X159" s="312" t="s">
        <v>451</v>
      </c>
      <c r="Y159" s="348" t="s">
        <v>451</v>
      </c>
      <c r="Z159" s="312">
        <v>2</v>
      </c>
      <c r="AA159" s="311" t="s">
        <v>451</v>
      </c>
      <c r="AB159" s="312" t="s">
        <v>451</v>
      </c>
      <c r="AC159" s="312" t="s">
        <v>451</v>
      </c>
      <c r="AD159" s="312" t="s">
        <v>451</v>
      </c>
      <c r="AE159" s="312" t="s">
        <v>451</v>
      </c>
      <c r="AF159" s="312" t="s">
        <v>451</v>
      </c>
      <c r="AG159" s="348" t="s">
        <v>451</v>
      </c>
      <c r="AH159" s="312" t="s">
        <v>451</v>
      </c>
      <c r="AI159" s="311" t="s">
        <v>451</v>
      </c>
      <c r="AJ159" s="312" t="s">
        <v>451</v>
      </c>
      <c r="AK159" s="312" t="s">
        <v>451</v>
      </c>
      <c r="AL159" s="312" t="s">
        <v>451</v>
      </c>
      <c r="AM159" s="312" t="s">
        <v>451</v>
      </c>
      <c r="AN159" s="312" t="s">
        <v>451</v>
      </c>
      <c r="AO159" s="348" t="s">
        <v>451</v>
      </c>
      <c r="AP159" s="312" t="s">
        <v>451</v>
      </c>
      <c r="AQ159" s="311" t="s">
        <v>451</v>
      </c>
      <c r="AR159" s="312" t="s">
        <v>451</v>
      </c>
      <c r="AS159" s="312" t="s">
        <v>451</v>
      </c>
      <c r="AT159" s="312" t="s">
        <v>451</v>
      </c>
      <c r="AU159" s="312" t="s">
        <v>451</v>
      </c>
      <c r="AV159" s="312" t="s">
        <v>451</v>
      </c>
      <c r="AW159" s="348" t="s">
        <v>451</v>
      </c>
      <c r="AX159" s="312" t="s">
        <v>451</v>
      </c>
      <c r="AY159" s="311" t="s">
        <v>451</v>
      </c>
      <c r="AZ159" s="312" t="s">
        <v>451</v>
      </c>
      <c r="BA159" s="312" t="s">
        <v>451</v>
      </c>
      <c r="BB159" s="312" t="s">
        <v>451</v>
      </c>
      <c r="BC159" s="312" t="s">
        <v>451</v>
      </c>
      <c r="BD159" s="312" t="s">
        <v>451</v>
      </c>
      <c r="BE159" s="348" t="s">
        <v>451</v>
      </c>
      <c r="BF159" s="312" t="s">
        <v>451</v>
      </c>
      <c r="BG159" s="311" t="s">
        <v>451</v>
      </c>
      <c r="BH159" s="312" t="s">
        <v>451</v>
      </c>
      <c r="BI159" s="312" t="s">
        <v>451</v>
      </c>
      <c r="BJ159" s="312" t="s">
        <v>451</v>
      </c>
      <c r="BK159" s="312" t="s">
        <v>451</v>
      </c>
      <c r="BL159" s="348" t="s">
        <v>451</v>
      </c>
      <c r="BM159" s="312" t="s">
        <v>451</v>
      </c>
      <c r="BN159" s="311" t="s">
        <v>451</v>
      </c>
      <c r="BO159" s="312" t="s">
        <v>451</v>
      </c>
      <c r="BP159" s="312" t="s">
        <v>451</v>
      </c>
      <c r="BQ159" s="312" t="s">
        <v>451</v>
      </c>
      <c r="BR159" s="312" t="s">
        <v>451</v>
      </c>
      <c r="BS159" s="348" t="s">
        <v>451</v>
      </c>
      <c r="BT159" s="348" t="s">
        <v>451</v>
      </c>
    </row>
    <row r="160" spans="2:72">
      <c r="B160" s="737" t="s">
        <v>513</v>
      </c>
      <c r="C160" s="311" t="s">
        <v>451</v>
      </c>
      <c r="D160" s="312" t="s">
        <v>451</v>
      </c>
      <c r="E160" s="312" t="s">
        <v>451</v>
      </c>
      <c r="F160" s="312" t="s">
        <v>451</v>
      </c>
      <c r="G160" s="312">
        <v>1</v>
      </c>
      <c r="H160" s="312" t="s">
        <v>451</v>
      </c>
      <c r="I160" s="348" t="s">
        <v>451</v>
      </c>
      <c r="J160" s="312">
        <v>1</v>
      </c>
      <c r="K160" s="311" t="s">
        <v>451</v>
      </c>
      <c r="L160" s="312" t="s">
        <v>451</v>
      </c>
      <c r="M160" s="312" t="s">
        <v>451</v>
      </c>
      <c r="N160" s="312" t="s">
        <v>451</v>
      </c>
      <c r="O160" s="312">
        <v>1</v>
      </c>
      <c r="P160" s="312" t="s">
        <v>451</v>
      </c>
      <c r="Q160" s="348" t="s">
        <v>451</v>
      </c>
      <c r="R160" s="312">
        <v>1</v>
      </c>
      <c r="S160" s="311" t="s">
        <v>451</v>
      </c>
      <c r="T160" s="312" t="s">
        <v>451</v>
      </c>
      <c r="U160" s="312" t="s">
        <v>451</v>
      </c>
      <c r="V160" s="312" t="s">
        <v>451</v>
      </c>
      <c r="W160" s="312" t="s">
        <v>451</v>
      </c>
      <c r="X160" s="312" t="s">
        <v>451</v>
      </c>
      <c r="Y160" s="348" t="s">
        <v>451</v>
      </c>
      <c r="Z160" s="312" t="s">
        <v>451</v>
      </c>
      <c r="AA160" s="311" t="s">
        <v>451</v>
      </c>
      <c r="AB160" s="312" t="s">
        <v>451</v>
      </c>
      <c r="AC160" s="312" t="s">
        <v>451</v>
      </c>
      <c r="AD160" s="312" t="s">
        <v>451</v>
      </c>
      <c r="AE160" s="312" t="s">
        <v>451</v>
      </c>
      <c r="AF160" s="312" t="s">
        <v>451</v>
      </c>
      <c r="AG160" s="348" t="s">
        <v>451</v>
      </c>
      <c r="AH160" s="312" t="s">
        <v>451</v>
      </c>
      <c r="AI160" s="311" t="s">
        <v>451</v>
      </c>
      <c r="AJ160" s="312" t="s">
        <v>451</v>
      </c>
      <c r="AK160" s="312" t="s">
        <v>451</v>
      </c>
      <c r="AL160" s="312" t="s">
        <v>451</v>
      </c>
      <c r="AM160" s="312" t="s">
        <v>451</v>
      </c>
      <c r="AN160" s="312" t="s">
        <v>451</v>
      </c>
      <c r="AO160" s="348" t="s">
        <v>451</v>
      </c>
      <c r="AP160" s="312" t="s">
        <v>451</v>
      </c>
      <c r="AQ160" s="311" t="s">
        <v>451</v>
      </c>
      <c r="AR160" s="312" t="s">
        <v>451</v>
      </c>
      <c r="AS160" s="312" t="s">
        <v>451</v>
      </c>
      <c r="AT160" s="312" t="s">
        <v>451</v>
      </c>
      <c r="AU160" s="312" t="s">
        <v>451</v>
      </c>
      <c r="AV160" s="312" t="s">
        <v>451</v>
      </c>
      <c r="AW160" s="348" t="s">
        <v>451</v>
      </c>
      <c r="AX160" s="312" t="s">
        <v>451</v>
      </c>
      <c r="AY160" s="311" t="s">
        <v>451</v>
      </c>
      <c r="AZ160" s="312" t="s">
        <v>451</v>
      </c>
      <c r="BA160" s="312" t="s">
        <v>451</v>
      </c>
      <c r="BB160" s="312" t="s">
        <v>451</v>
      </c>
      <c r="BC160" s="312" t="s">
        <v>451</v>
      </c>
      <c r="BD160" s="312" t="s">
        <v>451</v>
      </c>
      <c r="BE160" s="348" t="s">
        <v>451</v>
      </c>
      <c r="BF160" s="312" t="s">
        <v>451</v>
      </c>
      <c r="BG160" s="311" t="s">
        <v>451</v>
      </c>
      <c r="BH160" s="312" t="s">
        <v>451</v>
      </c>
      <c r="BI160" s="312" t="s">
        <v>451</v>
      </c>
      <c r="BJ160" s="312" t="s">
        <v>451</v>
      </c>
      <c r="BK160" s="312" t="s">
        <v>451</v>
      </c>
      <c r="BL160" s="348" t="s">
        <v>451</v>
      </c>
      <c r="BM160" s="312" t="s">
        <v>451</v>
      </c>
      <c r="BN160" s="311" t="s">
        <v>451</v>
      </c>
      <c r="BO160" s="312" t="s">
        <v>451</v>
      </c>
      <c r="BP160" s="312" t="s">
        <v>451</v>
      </c>
      <c r="BQ160" s="312" t="s">
        <v>451</v>
      </c>
      <c r="BR160" s="312" t="s">
        <v>451</v>
      </c>
      <c r="BS160" s="348" t="s">
        <v>451</v>
      </c>
      <c r="BT160" s="348" t="s">
        <v>451</v>
      </c>
    </row>
    <row r="161" spans="2:72">
      <c r="B161" s="737" t="s">
        <v>525</v>
      </c>
      <c r="C161" s="311" t="s">
        <v>451</v>
      </c>
      <c r="D161" s="312" t="s">
        <v>451</v>
      </c>
      <c r="E161" s="312" t="s">
        <v>451</v>
      </c>
      <c r="F161" s="312" t="s">
        <v>451</v>
      </c>
      <c r="G161" s="312">
        <v>1</v>
      </c>
      <c r="H161" s="312" t="s">
        <v>451</v>
      </c>
      <c r="I161" s="348" t="s">
        <v>451</v>
      </c>
      <c r="J161" s="312">
        <v>1</v>
      </c>
      <c r="K161" s="311" t="s">
        <v>451</v>
      </c>
      <c r="L161" s="312" t="s">
        <v>451</v>
      </c>
      <c r="M161" s="312" t="s">
        <v>451</v>
      </c>
      <c r="N161" s="312" t="s">
        <v>451</v>
      </c>
      <c r="O161" s="312" t="s">
        <v>451</v>
      </c>
      <c r="P161" s="312" t="s">
        <v>451</v>
      </c>
      <c r="Q161" s="348" t="s">
        <v>451</v>
      </c>
      <c r="R161" s="312" t="s">
        <v>451</v>
      </c>
      <c r="S161" s="311" t="s">
        <v>451</v>
      </c>
      <c r="T161" s="312" t="s">
        <v>451</v>
      </c>
      <c r="U161" s="312" t="s">
        <v>451</v>
      </c>
      <c r="V161" s="312" t="s">
        <v>451</v>
      </c>
      <c r="W161" s="312" t="s">
        <v>451</v>
      </c>
      <c r="X161" s="312" t="s">
        <v>451</v>
      </c>
      <c r="Y161" s="348" t="s">
        <v>451</v>
      </c>
      <c r="Z161" s="312" t="s">
        <v>451</v>
      </c>
      <c r="AA161" s="311" t="s">
        <v>451</v>
      </c>
      <c r="AB161" s="312" t="s">
        <v>451</v>
      </c>
      <c r="AC161" s="312" t="s">
        <v>451</v>
      </c>
      <c r="AD161" s="312" t="s">
        <v>451</v>
      </c>
      <c r="AE161" s="312" t="s">
        <v>451</v>
      </c>
      <c r="AF161" s="312" t="s">
        <v>451</v>
      </c>
      <c r="AG161" s="348" t="s">
        <v>451</v>
      </c>
      <c r="AH161" s="312" t="s">
        <v>451</v>
      </c>
      <c r="AI161" s="311" t="s">
        <v>451</v>
      </c>
      <c r="AJ161" s="312" t="s">
        <v>451</v>
      </c>
      <c r="AK161" s="312" t="s">
        <v>451</v>
      </c>
      <c r="AL161" s="312" t="s">
        <v>451</v>
      </c>
      <c r="AM161" s="312" t="s">
        <v>451</v>
      </c>
      <c r="AN161" s="312" t="s">
        <v>451</v>
      </c>
      <c r="AO161" s="348" t="s">
        <v>451</v>
      </c>
      <c r="AP161" s="312" t="s">
        <v>451</v>
      </c>
      <c r="AQ161" s="311" t="s">
        <v>451</v>
      </c>
      <c r="AR161" s="312" t="s">
        <v>451</v>
      </c>
      <c r="AS161" s="312" t="s">
        <v>451</v>
      </c>
      <c r="AT161" s="312" t="s">
        <v>451</v>
      </c>
      <c r="AU161" s="312" t="s">
        <v>451</v>
      </c>
      <c r="AV161" s="312" t="s">
        <v>451</v>
      </c>
      <c r="AW161" s="348" t="s">
        <v>451</v>
      </c>
      <c r="AX161" s="312" t="s">
        <v>451</v>
      </c>
      <c r="AY161" s="311" t="s">
        <v>451</v>
      </c>
      <c r="AZ161" s="312" t="s">
        <v>451</v>
      </c>
      <c r="BA161" s="312" t="s">
        <v>451</v>
      </c>
      <c r="BB161" s="312" t="s">
        <v>451</v>
      </c>
      <c r="BC161" s="312" t="s">
        <v>451</v>
      </c>
      <c r="BD161" s="312" t="s">
        <v>451</v>
      </c>
      <c r="BE161" s="348" t="s">
        <v>451</v>
      </c>
      <c r="BF161" s="312" t="s">
        <v>451</v>
      </c>
      <c r="BG161" s="311" t="s">
        <v>451</v>
      </c>
      <c r="BH161" s="312" t="s">
        <v>451</v>
      </c>
      <c r="BI161" s="312" t="s">
        <v>451</v>
      </c>
      <c r="BJ161" s="312" t="s">
        <v>451</v>
      </c>
      <c r="BK161" s="312" t="s">
        <v>451</v>
      </c>
      <c r="BL161" s="348" t="s">
        <v>451</v>
      </c>
      <c r="BM161" s="312" t="s">
        <v>451</v>
      </c>
      <c r="BN161" s="311" t="s">
        <v>451</v>
      </c>
      <c r="BO161" s="312" t="s">
        <v>451</v>
      </c>
      <c r="BP161" s="312" t="s">
        <v>451</v>
      </c>
      <c r="BQ161" s="312" t="s">
        <v>451</v>
      </c>
      <c r="BR161" s="312" t="s">
        <v>451</v>
      </c>
      <c r="BS161" s="348" t="s">
        <v>451</v>
      </c>
      <c r="BT161" s="348" t="s">
        <v>451</v>
      </c>
    </row>
    <row r="162" spans="2:72">
      <c r="B162" s="737" t="s">
        <v>514</v>
      </c>
      <c r="C162" s="311" t="s">
        <v>451</v>
      </c>
      <c r="D162" s="312" t="s">
        <v>451</v>
      </c>
      <c r="E162" s="312" t="s">
        <v>451</v>
      </c>
      <c r="F162" s="312" t="s">
        <v>451</v>
      </c>
      <c r="G162" s="312" t="s">
        <v>451</v>
      </c>
      <c r="H162" s="312" t="s">
        <v>451</v>
      </c>
      <c r="I162" s="348" t="s">
        <v>451</v>
      </c>
      <c r="J162" s="312" t="s">
        <v>451</v>
      </c>
      <c r="K162" s="311" t="s">
        <v>451</v>
      </c>
      <c r="L162" s="312" t="s">
        <v>451</v>
      </c>
      <c r="M162" s="312" t="s">
        <v>451</v>
      </c>
      <c r="N162" s="312" t="s">
        <v>451</v>
      </c>
      <c r="O162" s="312">
        <v>1</v>
      </c>
      <c r="P162" s="312" t="s">
        <v>451</v>
      </c>
      <c r="Q162" s="348" t="s">
        <v>451</v>
      </c>
      <c r="R162" s="312">
        <v>1</v>
      </c>
      <c r="S162" s="311" t="s">
        <v>451</v>
      </c>
      <c r="T162" s="312" t="s">
        <v>451</v>
      </c>
      <c r="U162" s="312" t="s">
        <v>451</v>
      </c>
      <c r="V162" s="312" t="s">
        <v>451</v>
      </c>
      <c r="W162" s="312" t="s">
        <v>451</v>
      </c>
      <c r="X162" s="312" t="s">
        <v>451</v>
      </c>
      <c r="Y162" s="348" t="s">
        <v>451</v>
      </c>
      <c r="Z162" s="312" t="s">
        <v>451</v>
      </c>
      <c r="AA162" s="311" t="s">
        <v>451</v>
      </c>
      <c r="AB162" s="312" t="s">
        <v>451</v>
      </c>
      <c r="AC162" s="312" t="s">
        <v>451</v>
      </c>
      <c r="AD162" s="312" t="s">
        <v>451</v>
      </c>
      <c r="AE162" s="312" t="s">
        <v>451</v>
      </c>
      <c r="AF162" s="312" t="s">
        <v>451</v>
      </c>
      <c r="AG162" s="348" t="s">
        <v>451</v>
      </c>
      <c r="AH162" s="312" t="s">
        <v>451</v>
      </c>
      <c r="AI162" s="311" t="s">
        <v>451</v>
      </c>
      <c r="AJ162" s="312" t="s">
        <v>451</v>
      </c>
      <c r="AK162" s="312" t="s">
        <v>451</v>
      </c>
      <c r="AL162" s="312" t="s">
        <v>451</v>
      </c>
      <c r="AM162" s="312" t="s">
        <v>451</v>
      </c>
      <c r="AN162" s="312" t="s">
        <v>451</v>
      </c>
      <c r="AO162" s="348" t="s">
        <v>451</v>
      </c>
      <c r="AP162" s="312" t="s">
        <v>451</v>
      </c>
      <c r="AQ162" s="311" t="s">
        <v>451</v>
      </c>
      <c r="AR162" s="312" t="s">
        <v>451</v>
      </c>
      <c r="AS162" s="312" t="s">
        <v>451</v>
      </c>
      <c r="AT162" s="312" t="s">
        <v>451</v>
      </c>
      <c r="AU162" s="312" t="s">
        <v>451</v>
      </c>
      <c r="AV162" s="312" t="s">
        <v>451</v>
      </c>
      <c r="AW162" s="348" t="s">
        <v>451</v>
      </c>
      <c r="AX162" s="312" t="s">
        <v>451</v>
      </c>
      <c r="AY162" s="311" t="s">
        <v>451</v>
      </c>
      <c r="AZ162" s="312" t="s">
        <v>451</v>
      </c>
      <c r="BA162" s="312" t="s">
        <v>451</v>
      </c>
      <c r="BB162" s="312" t="s">
        <v>451</v>
      </c>
      <c r="BC162" s="312" t="s">
        <v>451</v>
      </c>
      <c r="BD162" s="312" t="s">
        <v>451</v>
      </c>
      <c r="BE162" s="348" t="s">
        <v>451</v>
      </c>
      <c r="BF162" s="312" t="s">
        <v>451</v>
      </c>
      <c r="BG162" s="311" t="s">
        <v>451</v>
      </c>
      <c r="BH162" s="312" t="s">
        <v>451</v>
      </c>
      <c r="BI162" s="312" t="s">
        <v>451</v>
      </c>
      <c r="BJ162" s="312" t="s">
        <v>451</v>
      </c>
      <c r="BK162" s="312" t="s">
        <v>451</v>
      </c>
      <c r="BL162" s="348" t="s">
        <v>451</v>
      </c>
      <c r="BM162" s="312" t="s">
        <v>451</v>
      </c>
      <c r="BN162" s="311" t="s">
        <v>451</v>
      </c>
      <c r="BO162" s="312" t="s">
        <v>451</v>
      </c>
      <c r="BP162" s="312" t="s">
        <v>451</v>
      </c>
      <c r="BQ162" s="312" t="s">
        <v>451</v>
      </c>
      <c r="BR162" s="312" t="s">
        <v>451</v>
      </c>
      <c r="BS162" s="348" t="s">
        <v>451</v>
      </c>
      <c r="BT162" s="348" t="s">
        <v>451</v>
      </c>
    </row>
    <row r="163" spans="2:72">
      <c r="B163" s="737" t="s">
        <v>510</v>
      </c>
      <c r="C163" s="311" t="s">
        <v>451</v>
      </c>
      <c r="D163" s="312" t="s">
        <v>451</v>
      </c>
      <c r="E163" s="312" t="s">
        <v>451</v>
      </c>
      <c r="F163" s="312">
        <v>1</v>
      </c>
      <c r="G163" s="312" t="s">
        <v>451</v>
      </c>
      <c r="H163" s="312" t="s">
        <v>451</v>
      </c>
      <c r="I163" s="348" t="s">
        <v>451</v>
      </c>
      <c r="J163" s="312">
        <v>1</v>
      </c>
      <c r="K163" s="311" t="s">
        <v>451</v>
      </c>
      <c r="L163" s="312" t="s">
        <v>451</v>
      </c>
      <c r="M163" s="312" t="s">
        <v>451</v>
      </c>
      <c r="N163" s="312" t="s">
        <v>451</v>
      </c>
      <c r="O163" s="312">
        <v>1</v>
      </c>
      <c r="P163" s="312" t="s">
        <v>451</v>
      </c>
      <c r="Q163" s="348" t="s">
        <v>451</v>
      </c>
      <c r="R163" s="312">
        <v>1</v>
      </c>
      <c r="S163" s="311" t="s">
        <v>451</v>
      </c>
      <c r="T163" s="312" t="s">
        <v>451</v>
      </c>
      <c r="U163" s="312" t="s">
        <v>451</v>
      </c>
      <c r="V163" s="312" t="s">
        <v>451</v>
      </c>
      <c r="W163" s="312" t="s">
        <v>451</v>
      </c>
      <c r="X163" s="312" t="s">
        <v>451</v>
      </c>
      <c r="Y163" s="348" t="s">
        <v>451</v>
      </c>
      <c r="Z163" s="312" t="s">
        <v>451</v>
      </c>
      <c r="AA163" s="311" t="s">
        <v>451</v>
      </c>
      <c r="AB163" s="312" t="s">
        <v>451</v>
      </c>
      <c r="AC163" s="312" t="s">
        <v>451</v>
      </c>
      <c r="AD163" s="312" t="s">
        <v>451</v>
      </c>
      <c r="AE163" s="312" t="s">
        <v>451</v>
      </c>
      <c r="AF163" s="312" t="s">
        <v>451</v>
      </c>
      <c r="AG163" s="348" t="s">
        <v>451</v>
      </c>
      <c r="AH163" s="312" t="s">
        <v>451</v>
      </c>
      <c r="AI163" s="311" t="s">
        <v>451</v>
      </c>
      <c r="AJ163" s="312" t="s">
        <v>451</v>
      </c>
      <c r="AK163" s="312" t="s">
        <v>451</v>
      </c>
      <c r="AL163" s="312" t="s">
        <v>451</v>
      </c>
      <c r="AM163" s="312" t="s">
        <v>451</v>
      </c>
      <c r="AN163" s="312" t="s">
        <v>451</v>
      </c>
      <c r="AO163" s="348" t="s">
        <v>451</v>
      </c>
      <c r="AP163" s="312" t="s">
        <v>451</v>
      </c>
      <c r="AQ163" s="311" t="s">
        <v>451</v>
      </c>
      <c r="AR163" s="312" t="s">
        <v>451</v>
      </c>
      <c r="AS163" s="312" t="s">
        <v>451</v>
      </c>
      <c r="AT163" s="312" t="s">
        <v>451</v>
      </c>
      <c r="AU163" s="312" t="s">
        <v>451</v>
      </c>
      <c r="AV163" s="312" t="s">
        <v>451</v>
      </c>
      <c r="AW163" s="348" t="s">
        <v>451</v>
      </c>
      <c r="AX163" s="312" t="s">
        <v>451</v>
      </c>
      <c r="AY163" s="311" t="s">
        <v>451</v>
      </c>
      <c r="AZ163" s="312" t="s">
        <v>451</v>
      </c>
      <c r="BA163" s="312" t="s">
        <v>451</v>
      </c>
      <c r="BB163" s="312" t="s">
        <v>451</v>
      </c>
      <c r="BC163" s="312" t="s">
        <v>451</v>
      </c>
      <c r="BD163" s="312" t="s">
        <v>451</v>
      </c>
      <c r="BE163" s="348" t="s">
        <v>451</v>
      </c>
      <c r="BF163" s="312" t="s">
        <v>451</v>
      </c>
      <c r="BG163" s="311" t="s">
        <v>451</v>
      </c>
      <c r="BH163" s="312" t="s">
        <v>451</v>
      </c>
      <c r="BI163" s="312" t="s">
        <v>451</v>
      </c>
      <c r="BJ163" s="312" t="s">
        <v>451</v>
      </c>
      <c r="BK163" s="312" t="s">
        <v>451</v>
      </c>
      <c r="BL163" s="348" t="s">
        <v>451</v>
      </c>
      <c r="BM163" s="312" t="s">
        <v>451</v>
      </c>
      <c r="BN163" s="311" t="s">
        <v>451</v>
      </c>
      <c r="BO163" s="312" t="s">
        <v>451</v>
      </c>
      <c r="BP163" s="312" t="s">
        <v>451</v>
      </c>
      <c r="BQ163" s="312" t="s">
        <v>451</v>
      </c>
      <c r="BR163" s="312" t="s">
        <v>451</v>
      </c>
      <c r="BS163" s="348" t="s">
        <v>451</v>
      </c>
      <c r="BT163" s="348" t="s">
        <v>451</v>
      </c>
    </row>
    <row r="164" spans="2:72">
      <c r="B164" s="736" t="s">
        <v>515</v>
      </c>
      <c r="C164" s="354" t="s">
        <v>451</v>
      </c>
      <c r="D164" s="355" t="s">
        <v>451</v>
      </c>
      <c r="E164" s="355" t="s">
        <v>451</v>
      </c>
      <c r="F164" s="355" t="s">
        <v>451</v>
      </c>
      <c r="G164" s="355" t="s">
        <v>451</v>
      </c>
      <c r="H164" s="355" t="s">
        <v>451</v>
      </c>
      <c r="I164" s="356" t="s">
        <v>451</v>
      </c>
      <c r="J164" s="355" t="s">
        <v>451</v>
      </c>
      <c r="K164" s="354" t="s">
        <v>451</v>
      </c>
      <c r="L164" s="355" t="s">
        <v>451</v>
      </c>
      <c r="M164" s="355" t="s">
        <v>451</v>
      </c>
      <c r="N164" s="355" t="s">
        <v>451</v>
      </c>
      <c r="O164" s="355" t="s">
        <v>451</v>
      </c>
      <c r="P164" s="355" t="s">
        <v>451</v>
      </c>
      <c r="Q164" s="356" t="s">
        <v>451</v>
      </c>
      <c r="R164" s="355" t="s">
        <v>451</v>
      </c>
      <c r="S164" s="354" t="s">
        <v>451</v>
      </c>
      <c r="T164" s="355" t="s">
        <v>451</v>
      </c>
      <c r="U164" s="355" t="s">
        <v>451</v>
      </c>
      <c r="V164" s="355" t="s">
        <v>451</v>
      </c>
      <c r="W164" s="355" t="s">
        <v>451</v>
      </c>
      <c r="X164" s="355" t="s">
        <v>451</v>
      </c>
      <c r="Y164" s="356" t="s">
        <v>451</v>
      </c>
      <c r="Z164" s="355" t="s">
        <v>451</v>
      </c>
      <c r="AA164" s="354" t="s">
        <v>451</v>
      </c>
      <c r="AB164" s="355" t="s">
        <v>451</v>
      </c>
      <c r="AC164" s="355" t="s">
        <v>451</v>
      </c>
      <c r="AD164" s="355" t="s">
        <v>451</v>
      </c>
      <c r="AE164" s="355" t="s">
        <v>451</v>
      </c>
      <c r="AF164" s="355" t="s">
        <v>451</v>
      </c>
      <c r="AG164" s="356" t="s">
        <v>451</v>
      </c>
      <c r="AH164" s="355" t="s">
        <v>451</v>
      </c>
      <c r="AI164" s="354" t="s">
        <v>451</v>
      </c>
      <c r="AJ164" s="355" t="s">
        <v>451</v>
      </c>
      <c r="AK164" s="355" t="s">
        <v>451</v>
      </c>
      <c r="AL164" s="355" t="s">
        <v>451</v>
      </c>
      <c r="AM164" s="355" t="s">
        <v>451</v>
      </c>
      <c r="AN164" s="355" t="s">
        <v>451</v>
      </c>
      <c r="AO164" s="356" t="s">
        <v>451</v>
      </c>
      <c r="AP164" s="355" t="s">
        <v>451</v>
      </c>
      <c r="AQ164" s="354" t="s">
        <v>451</v>
      </c>
      <c r="AR164" s="355">
        <v>1</v>
      </c>
      <c r="AS164" s="355" t="s">
        <v>451</v>
      </c>
      <c r="AT164" s="355" t="s">
        <v>451</v>
      </c>
      <c r="AU164" s="355" t="s">
        <v>451</v>
      </c>
      <c r="AV164" s="355" t="s">
        <v>451</v>
      </c>
      <c r="AW164" s="356" t="s">
        <v>451</v>
      </c>
      <c r="AX164" s="355">
        <v>1</v>
      </c>
      <c r="AY164" s="354" t="s">
        <v>451</v>
      </c>
      <c r="AZ164" s="355" t="s">
        <v>451</v>
      </c>
      <c r="BA164" s="355" t="s">
        <v>451</v>
      </c>
      <c r="BB164" s="355" t="s">
        <v>451</v>
      </c>
      <c r="BC164" s="355" t="s">
        <v>451</v>
      </c>
      <c r="BD164" s="355" t="s">
        <v>451</v>
      </c>
      <c r="BE164" s="356" t="s">
        <v>451</v>
      </c>
      <c r="BF164" s="355" t="s">
        <v>451</v>
      </c>
      <c r="BG164" s="354" t="s">
        <v>451</v>
      </c>
      <c r="BH164" s="355" t="s">
        <v>451</v>
      </c>
      <c r="BI164" s="355" t="s">
        <v>451</v>
      </c>
      <c r="BJ164" s="355" t="s">
        <v>451</v>
      </c>
      <c r="BK164" s="355" t="s">
        <v>451</v>
      </c>
      <c r="BL164" s="356" t="s">
        <v>451</v>
      </c>
      <c r="BM164" s="355" t="s">
        <v>451</v>
      </c>
      <c r="BN164" s="354" t="s">
        <v>451</v>
      </c>
      <c r="BO164" s="355" t="s">
        <v>451</v>
      </c>
      <c r="BP164" s="355" t="s">
        <v>451</v>
      </c>
      <c r="BQ164" s="355" t="s">
        <v>451</v>
      </c>
      <c r="BR164" s="355" t="s">
        <v>451</v>
      </c>
      <c r="BS164" s="356" t="s">
        <v>451</v>
      </c>
      <c r="BT164" s="356" t="s">
        <v>451</v>
      </c>
    </row>
    <row r="165" spans="2:72">
      <c r="B165" s="737" t="s">
        <v>513</v>
      </c>
      <c r="C165" s="311" t="s">
        <v>451</v>
      </c>
      <c r="D165" s="312" t="s">
        <v>451</v>
      </c>
      <c r="E165" s="312" t="s">
        <v>451</v>
      </c>
      <c r="F165" s="312" t="s">
        <v>451</v>
      </c>
      <c r="G165" s="312" t="s">
        <v>451</v>
      </c>
      <c r="H165" s="312" t="s">
        <v>451</v>
      </c>
      <c r="I165" s="348" t="s">
        <v>451</v>
      </c>
      <c r="J165" s="312" t="s">
        <v>451</v>
      </c>
      <c r="K165" s="311" t="s">
        <v>451</v>
      </c>
      <c r="L165" s="312" t="s">
        <v>451</v>
      </c>
      <c r="M165" s="312" t="s">
        <v>451</v>
      </c>
      <c r="N165" s="312" t="s">
        <v>451</v>
      </c>
      <c r="O165" s="312" t="s">
        <v>451</v>
      </c>
      <c r="P165" s="312" t="s">
        <v>451</v>
      </c>
      <c r="Q165" s="348" t="s">
        <v>451</v>
      </c>
      <c r="R165" s="312" t="s">
        <v>451</v>
      </c>
      <c r="S165" s="311" t="s">
        <v>451</v>
      </c>
      <c r="T165" s="312" t="s">
        <v>451</v>
      </c>
      <c r="U165" s="312" t="s">
        <v>451</v>
      </c>
      <c r="V165" s="312" t="s">
        <v>451</v>
      </c>
      <c r="W165" s="312" t="s">
        <v>451</v>
      </c>
      <c r="X165" s="312" t="s">
        <v>451</v>
      </c>
      <c r="Y165" s="348" t="s">
        <v>451</v>
      </c>
      <c r="Z165" s="312" t="s">
        <v>451</v>
      </c>
      <c r="AA165" s="311" t="s">
        <v>451</v>
      </c>
      <c r="AB165" s="312" t="s">
        <v>451</v>
      </c>
      <c r="AC165" s="312" t="s">
        <v>451</v>
      </c>
      <c r="AD165" s="312" t="s">
        <v>451</v>
      </c>
      <c r="AE165" s="312" t="s">
        <v>451</v>
      </c>
      <c r="AF165" s="312" t="s">
        <v>451</v>
      </c>
      <c r="AG165" s="348" t="s">
        <v>451</v>
      </c>
      <c r="AH165" s="312" t="s">
        <v>451</v>
      </c>
      <c r="AI165" s="311" t="s">
        <v>451</v>
      </c>
      <c r="AJ165" s="312" t="s">
        <v>451</v>
      </c>
      <c r="AK165" s="312" t="s">
        <v>451</v>
      </c>
      <c r="AL165" s="312" t="s">
        <v>451</v>
      </c>
      <c r="AM165" s="312" t="s">
        <v>451</v>
      </c>
      <c r="AN165" s="312" t="s">
        <v>451</v>
      </c>
      <c r="AO165" s="348" t="s">
        <v>451</v>
      </c>
      <c r="AP165" s="312" t="s">
        <v>451</v>
      </c>
      <c r="AQ165" s="311" t="s">
        <v>451</v>
      </c>
      <c r="AR165" s="312">
        <v>1</v>
      </c>
      <c r="AS165" s="312" t="s">
        <v>451</v>
      </c>
      <c r="AT165" s="312" t="s">
        <v>451</v>
      </c>
      <c r="AU165" s="312" t="s">
        <v>451</v>
      </c>
      <c r="AV165" s="312" t="s">
        <v>451</v>
      </c>
      <c r="AW165" s="348" t="s">
        <v>451</v>
      </c>
      <c r="AX165" s="312">
        <v>1</v>
      </c>
      <c r="AY165" s="311" t="s">
        <v>451</v>
      </c>
      <c r="AZ165" s="312" t="s">
        <v>451</v>
      </c>
      <c r="BA165" s="312" t="s">
        <v>451</v>
      </c>
      <c r="BB165" s="312" t="s">
        <v>451</v>
      </c>
      <c r="BC165" s="312" t="s">
        <v>451</v>
      </c>
      <c r="BD165" s="312" t="s">
        <v>451</v>
      </c>
      <c r="BE165" s="348" t="s">
        <v>451</v>
      </c>
      <c r="BF165" s="312" t="s">
        <v>451</v>
      </c>
      <c r="BG165" s="311" t="s">
        <v>451</v>
      </c>
      <c r="BH165" s="312" t="s">
        <v>451</v>
      </c>
      <c r="BI165" s="312" t="s">
        <v>451</v>
      </c>
      <c r="BJ165" s="312" t="s">
        <v>451</v>
      </c>
      <c r="BK165" s="312" t="s">
        <v>451</v>
      </c>
      <c r="BL165" s="348" t="s">
        <v>451</v>
      </c>
      <c r="BM165" s="312" t="s">
        <v>451</v>
      </c>
      <c r="BN165" s="311" t="s">
        <v>451</v>
      </c>
      <c r="BO165" s="312" t="s">
        <v>451</v>
      </c>
      <c r="BP165" s="312" t="s">
        <v>451</v>
      </c>
      <c r="BQ165" s="312" t="s">
        <v>451</v>
      </c>
      <c r="BR165" s="312" t="s">
        <v>451</v>
      </c>
      <c r="BS165" s="348" t="s">
        <v>451</v>
      </c>
      <c r="BT165" s="348" t="s">
        <v>451</v>
      </c>
    </row>
    <row r="166" spans="2:72">
      <c r="B166" s="736" t="s">
        <v>516</v>
      </c>
      <c r="C166" s="354" t="s">
        <v>451</v>
      </c>
      <c r="D166" s="355" t="s">
        <v>451</v>
      </c>
      <c r="E166" s="355" t="s">
        <v>451</v>
      </c>
      <c r="F166" s="355" t="s">
        <v>451</v>
      </c>
      <c r="G166" s="355" t="s">
        <v>451</v>
      </c>
      <c r="H166" s="355" t="s">
        <v>451</v>
      </c>
      <c r="I166" s="356" t="s">
        <v>451</v>
      </c>
      <c r="J166" s="355" t="s">
        <v>451</v>
      </c>
      <c r="K166" s="354" t="s">
        <v>451</v>
      </c>
      <c r="L166" s="355" t="s">
        <v>451</v>
      </c>
      <c r="M166" s="355" t="s">
        <v>451</v>
      </c>
      <c r="N166" s="355" t="s">
        <v>451</v>
      </c>
      <c r="O166" s="355" t="s">
        <v>451</v>
      </c>
      <c r="P166" s="355" t="s">
        <v>451</v>
      </c>
      <c r="Q166" s="356" t="s">
        <v>451</v>
      </c>
      <c r="R166" s="355" t="s">
        <v>451</v>
      </c>
      <c r="S166" s="354" t="s">
        <v>451</v>
      </c>
      <c r="T166" s="355" t="s">
        <v>451</v>
      </c>
      <c r="U166" s="355" t="s">
        <v>451</v>
      </c>
      <c r="V166" s="355" t="s">
        <v>451</v>
      </c>
      <c r="W166" s="355" t="s">
        <v>451</v>
      </c>
      <c r="X166" s="355" t="s">
        <v>451</v>
      </c>
      <c r="Y166" s="356" t="s">
        <v>451</v>
      </c>
      <c r="Z166" s="355" t="s">
        <v>451</v>
      </c>
      <c r="AA166" s="354" t="s">
        <v>451</v>
      </c>
      <c r="AB166" s="355">
        <v>1</v>
      </c>
      <c r="AC166" s="355" t="s">
        <v>451</v>
      </c>
      <c r="AD166" s="355" t="s">
        <v>451</v>
      </c>
      <c r="AE166" s="355" t="s">
        <v>451</v>
      </c>
      <c r="AF166" s="355" t="s">
        <v>451</v>
      </c>
      <c r="AG166" s="356" t="s">
        <v>451</v>
      </c>
      <c r="AH166" s="355">
        <v>1</v>
      </c>
      <c r="AI166" s="354" t="s">
        <v>451</v>
      </c>
      <c r="AJ166" s="355" t="s">
        <v>451</v>
      </c>
      <c r="AK166" s="355" t="s">
        <v>451</v>
      </c>
      <c r="AL166" s="355" t="s">
        <v>451</v>
      </c>
      <c r="AM166" s="355" t="s">
        <v>451</v>
      </c>
      <c r="AN166" s="355" t="s">
        <v>451</v>
      </c>
      <c r="AO166" s="356" t="s">
        <v>451</v>
      </c>
      <c r="AP166" s="355" t="s">
        <v>451</v>
      </c>
      <c r="AQ166" s="354" t="s">
        <v>451</v>
      </c>
      <c r="AR166" s="355" t="s">
        <v>451</v>
      </c>
      <c r="AS166" s="355" t="s">
        <v>451</v>
      </c>
      <c r="AT166" s="355" t="s">
        <v>451</v>
      </c>
      <c r="AU166" s="355" t="s">
        <v>451</v>
      </c>
      <c r="AV166" s="355" t="s">
        <v>451</v>
      </c>
      <c r="AW166" s="356" t="s">
        <v>451</v>
      </c>
      <c r="AX166" s="355" t="s">
        <v>451</v>
      </c>
      <c r="AY166" s="354" t="s">
        <v>451</v>
      </c>
      <c r="AZ166" s="355" t="s">
        <v>451</v>
      </c>
      <c r="BA166" s="355" t="s">
        <v>451</v>
      </c>
      <c r="BB166" s="355" t="s">
        <v>451</v>
      </c>
      <c r="BC166" s="355" t="s">
        <v>451</v>
      </c>
      <c r="BD166" s="355" t="s">
        <v>451</v>
      </c>
      <c r="BE166" s="356" t="s">
        <v>451</v>
      </c>
      <c r="BF166" s="355" t="s">
        <v>451</v>
      </c>
      <c r="BG166" s="354" t="s">
        <v>451</v>
      </c>
      <c r="BH166" s="355" t="s">
        <v>451</v>
      </c>
      <c r="BI166" s="355" t="s">
        <v>451</v>
      </c>
      <c r="BJ166" s="355" t="s">
        <v>451</v>
      </c>
      <c r="BK166" s="355" t="s">
        <v>451</v>
      </c>
      <c r="BL166" s="356" t="s">
        <v>451</v>
      </c>
      <c r="BM166" s="355" t="s">
        <v>451</v>
      </c>
      <c r="BN166" s="354" t="s">
        <v>451</v>
      </c>
      <c r="BO166" s="355" t="s">
        <v>451</v>
      </c>
      <c r="BP166" s="355" t="s">
        <v>451</v>
      </c>
      <c r="BQ166" s="355" t="s">
        <v>451</v>
      </c>
      <c r="BR166" s="355" t="s">
        <v>451</v>
      </c>
      <c r="BS166" s="356" t="s">
        <v>451</v>
      </c>
      <c r="BT166" s="356" t="s">
        <v>451</v>
      </c>
    </row>
    <row r="167" spans="2:72">
      <c r="B167" s="737" t="s">
        <v>510</v>
      </c>
      <c r="C167" s="311" t="s">
        <v>451</v>
      </c>
      <c r="D167" s="312" t="s">
        <v>451</v>
      </c>
      <c r="E167" s="312" t="s">
        <v>451</v>
      </c>
      <c r="F167" s="312" t="s">
        <v>451</v>
      </c>
      <c r="G167" s="312" t="s">
        <v>451</v>
      </c>
      <c r="H167" s="312" t="s">
        <v>451</v>
      </c>
      <c r="I167" s="348" t="s">
        <v>451</v>
      </c>
      <c r="J167" s="312" t="s">
        <v>451</v>
      </c>
      <c r="K167" s="311" t="s">
        <v>451</v>
      </c>
      <c r="L167" s="312" t="s">
        <v>451</v>
      </c>
      <c r="M167" s="312" t="s">
        <v>451</v>
      </c>
      <c r="N167" s="312" t="s">
        <v>451</v>
      </c>
      <c r="O167" s="312" t="s">
        <v>451</v>
      </c>
      <c r="P167" s="312" t="s">
        <v>451</v>
      </c>
      <c r="Q167" s="348" t="s">
        <v>451</v>
      </c>
      <c r="R167" s="312" t="s">
        <v>451</v>
      </c>
      <c r="S167" s="311" t="s">
        <v>451</v>
      </c>
      <c r="T167" s="312" t="s">
        <v>451</v>
      </c>
      <c r="U167" s="312" t="s">
        <v>451</v>
      </c>
      <c r="V167" s="312" t="s">
        <v>451</v>
      </c>
      <c r="W167" s="312" t="s">
        <v>451</v>
      </c>
      <c r="X167" s="312" t="s">
        <v>451</v>
      </c>
      <c r="Y167" s="348" t="s">
        <v>451</v>
      </c>
      <c r="Z167" s="312" t="s">
        <v>451</v>
      </c>
      <c r="AA167" s="311" t="s">
        <v>451</v>
      </c>
      <c r="AB167" s="312">
        <v>1</v>
      </c>
      <c r="AC167" s="312" t="s">
        <v>451</v>
      </c>
      <c r="AD167" s="312" t="s">
        <v>451</v>
      </c>
      <c r="AE167" s="312" t="s">
        <v>451</v>
      </c>
      <c r="AF167" s="312" t="s">
        <v>451</v>
      </c>
      <c r="AG167" s="348" t="s">
        <v>451</v>
      </c>
      <c r="AH167" s="312">
        <v>1</v>
      </c>
      <c r="AI167" s="311" t="s">
        <v>451</v>
      </c>
      <c r="AJ167" s="312" t="s">
        <v>451</v>
      </c>
      <c r="AK167" s="312" t="s">
        <v>451</v>
      </c>
      <c r="AL167" s="312" t="s">
        <v>451</v>
      </c>
      <c r="AM167" s="312" t="s">
        <v>451</v>
      </c>
      <c r="AN167" s="312" t="s">
        <v>451</v>
      </c>
      <c r="AO167" s="348" t="s">
        <v>451</v>
      </c>
      <c r="AP167" s="312" t="s">
        <v>451</v>
      </c>
      <c r="AQ167" s="311" t="s">
        <v>451</v>
      </c>
      <c r="AR167" s="312" t="s">
        <v>451</v>
      </c>
      <c r="AS167" s="312" t="s">
        <v>451</v>
      </c>
      <c r="AT167" s="312" t="s">
        <v>451</v>
      </c>
      <c r="AU167" s="312" t="s">
        <v>451</v>
      </c>
      <c r="AV167" s="312" t="s">
        <v>451</v>
      </c>
      <c r="AW167" s="348" t="s">
        <v>451</v>
      </c>
      <c r="AX167" s="312" t="s">
        <v>451</v>
      </c>
      <c r="AY167" s="311" t="s">
        <v>451</v>
      </c>
      <c r="AZ167" s="312" t="s">
        <v>451</v>
      </c>
      <c r="BA167" s="312" t="s">
        <v>451</v>
      </c>
      <c r="BB167" s="312" t="s">
        <v>451</v>
      </c>
      <c r="BC167" s="312" t="s">
        <v>451</v>
      </c>
      <c r="BD167" s="312" t="s">
        <v>451</v>
      </c>
      <c r="BE167" s="348" t="s">
        <v>451</v>
      </c>
      <c r="BF167" s="312" t="s">
        <v>451</v>
      </c>
      <c r="BG167" s="311" t="s">
        <v>451</v>
      </c>
      <c r="BH167" s="312" t="s">
        <v>451</v>
      </c>
      <c r="BI167" s="312" t="s">
        <v>451</v>
      </c>
      <c r="BJ167" s="312" t="s">
        <v>451</v>
      </c>
      <c r="BK167" s="312" t="s">
        <v>451</v>
      </c>
      <c r="BL167" s="348" t="s">
        <v>451</v>
      </c>
      <c r="BM167" s="312" t="s">
        <v>451</v>
      </c>
      <c r="BN167" s="311" t="s">
        <v>451</v>
      </c>
      <c r="BO167" s="312" t="s">
        <v>451</v>
      </c>
      <c r="BP167" s="312" t="s">
        <v>451</v>
      </c>
      <c r="BQ167" s="312" t="s">
        <v>451</v>
      </c>
      <c r="BR167" s="312" t="s">
        <v>451</v>
      </c>
      <c r="BS167" s="348" t="s">
        <v>451</v>
      </c>
      <c r="BT167" s="348" t="s">
        <v>451</v>
      </c>
    </row>
    <row r="168" spans="2:72">
      <c r="B168" s="736" t="s">
        <v>517</v>
      </c>
      <c r="C168" s="354" t="s">
        <v>451</v>
      </c>
      <c r="D168" s="355" t="s">
        <v>451</v>
      </c>
      <c r="E168" s="355" t="s">
        <v>451</v>
      </c>
      <c r="F168" s="355">
        <v>1</v>
      </c>
      <c r="G168" s="355" t="s">
        <v>451</v>
      </c>
      <c r="H168" s="355" t="s">
        <v>451</v>
      </c>
      <c r="I168" s="356">
        <v>1</v>
      </c>
      <c r="J168" s="355">
        <v>2</v>
      </c>
      <c r="K168" s="354" t="s">
        <v>451</v>
      </c>
      <c r="L168" s="355" t="s">
        <v>451</v>
      </c>
      <c r="M168" s="355" t="s">
        <v>451</v>
      </c>
      <c r="N168" s="355" t="s">
        <v>451</v>
      </c>
      <c r="O168" s="355" t="s">
        <v>451</v>
      </c>
      <c r="P168" s="355">
        <v>2</v>
      </c>
      <c r="Q168" s="356" t="s">
        <v>451</v>
      </c>
      <c r="R168" s="355">
        <v>2</v>
      </c>
      <c r="S168" s="354" t="s">
        <v>451</v>
      </c>
      <c r="T168" s="355" t="s">
        <v>451</v>
      </c>
      <c r="U168" s="355" t="s">
        <v>451</v>
      </c>
      <c r="V168" s="355" t="s">
        <v>451</v>
      </c>
      <c r="W168" s="355" t="s">
        <v>451</v>
      </c>
      <c r="X168" s="355" t="s">
        <v>451</v>
      </c>
      <c r="Y168" s="356" t="s">
        <v>451</v>
      </c>
      <c r="Z168" s="355" t="s">
        <v>451</v>
      </c>
      <c r="AA168" s="354" t="s">
        <v>451</v>
      </c>
      <c r="AB168" s="355" t="s">
        <v>451</v>
      </c>
      <c r="AC168" s="355" t="s">
        <v>451</v>
      </c>
      <c r="AD168" s="355" t="s">
        <v>451</v>
      </c>
      <c r="AE168" s="355" t="s">
        <v>451</v>
      </c>
      <c r="AF168" s="355" t="s">
        <v>451</v>
      </c>
      <c r="AG168" s="356" t="s">
        <v>451</v>
      </c>
      <c r="AH168" s="355" t="s">
        <v>451</v>
      </c>
      <c r="AI168" s="354" t="s">
        <v>451</v>
      </c>
      <c r="AJ168" s="355" t="s">
        <v>451</v>
      </c>
      <c r="AK168" s="355" t="s">
        <v>451</v>
      </c>
      <c r="AL168" s="355" t="s">
        <v>451</v>
      </c>
      <c r="AM168" s="355" t="s">
        <v>451</v>
      </c>
      <c r="AN168" s="355" t="s">
        <v>451</v>
      </c>
      <c r="AO168" s="356" t="s">
        <v>451</v>
      </c>
      <c r="AP168" s="355" t="s">
        <v>451</v>
      </c>
      <c r="AQ168" s="354" t="s">
        <v>451</v>
      </c>
      <c r="AR168" s="355" t="s">
        <v>451</v>
      </c>
      <c r="AS168" s="355" t="s">
        <v>451</v>
      </c>
      <c r="AT168" s="355" t="s">
        <v>451</v>
      </c>
      <c r="AU168" s="355" t="s">
        <v>451</v>
      </c>
      <c r="AV168" s="355" t="s">
        <v>451</v>
      </c>
      <c r="AW168" s="356" t="s">
        <v>451</v>
      </c>
      <c r="AX168" s="355" t="s">
        <v>451</v>
      </c>
      <c r="AY168" s="354" t="s">
        <v>451</v>
      </c>
      <c r="AZ168" s="355" t="s">
        <v>451</v>
      </c>
      <c r="BA168" s="355" t="s">
        <v>451</v>
      </c>
      <c r="BB168" s="355" t="s">
        <v>451</v>
      </c>
      <c r="BC168" s="355" t="s">
        <v>451</v>
      </c>
      <c r="BD168" s="355" t="s">
        <v>451</v>
      </c>
      <c r="BE168" s="356" t="s">
        <v>451</v>
      </c>
      <c r="BF168" s="355" t="s">
        <v>451</v>
      </c>
      <c r="BG168" s="354" t="s">
        <v>451</v>
      </c>
      <c r="BH168" s="355" t="s">
        <v>451</v>
      </c>
      <c r="BI168" s="355" t="s">
        <v>451</v>
      </c>
      <c r="BJ168" s="355" t="s">
        <v>451</v>
      </c>
      <c r="BK168" s="355" t="s">
        <v>451</v>
      </c>
      <c r="BL168" s="356" t="s">
        <v>451</v>
      </c>
      <c r="BM168" s="355" t="s">
        <v>451</v>
      </c>
      <c r="BN168" s="354" t="s">
        <v>451</v>
      </c>
      <c r="BO168" s="355" t="s">
        <v>451</v>
      </c>
      <c r="BP168" s="355" t="s">
        <v>451</v>
      </c>
      <c r="BQ168" s="355" t="s">
        <v>451</v>
      </c>
      <c r="BR168" s="355" t="s">
        <v>451</v>
      </c>
      <c r="BS168" s="356" t="s">
        <v>451</v>
      </c>
      <c r="BT168" s="356" t="s">
        <v>451</v>
      </c>
    </row>
    <row r="169" spans="2:72">
      <c r="B169" s="737" t="s">
        <v>513</v>
      </c>
      <c r="C169" s="311" t="s">
        <v>451</v>
      </c>
      <c r="D169" s="312" t="s">
        <v>451</v>
      </c>
      <c r="E169" s="312" t="s">
        <v>451</v>
      </c>
      <c r="F169" s="312" t="s">
        <v>451</v>
      </c>
      <c r="G169" s="312" t="s">
        <v>451</v>
      </c>
      <c r="H169" s="312" t="s">
        <v>451</v>
      </c>
      <c r="I169" s="348" t="s">
        <v>451</v>
      </c>
      <c r="J169" s="312" t="s">
        <v>451</v>
      </c>
      <c r="K169" s="311" t="s">
        <v>451</v>
      </c>
      <c r="L169" s="312" t="s">
        <v>451</v>
      </c>
      <c r="M169" s="312" t="s">
        <v>451</v>
      </c>
      <c r="N169" s="312" t="s">
        <v>451</v>
      </c>
      <c r="O169" s="312" t="s">
        <v>451</v>
      </c>
      <c r="P169" s="312">
        <v>2</v>
      </c>
      <c r="Q169" s="348" t="s">
        <v>451</v>
      </c>
      <c r="R169" s="312">
        <v>2</v>
      </c>
      <c r="S169" s="311" t="s">
        <v>451</v>
      </c>
      <c r="T169" s="312" t="s">
        <v>451</v>
      </c>
      <c r="U169" s="312" t="s">
        <v>451</v>
      </c>
      <c r="V169" s="312" t="s">
        <v>451</v>
      </c>
      <c r="W169" s="312" t="s">
        <v>451</v>
      </c>
      <c r="X169" s="312" t="s">
        <v>451</v>
      </c>
      <c r="Y169" s="348" t="s">
        <v>451</v>
      </c>
      <c r="Z169" s="312" t="s">
        <v>451</v>
      </c>
      <c r="AA169" s="311" t="s">
        <v>451</v>
      </c>
      <c r="AB169" s="312" t="s">
        <v>451</v>
      </c>
      <c r="AC169" s="312" t="s">
        <v>451</v>
      </c>
      <c r="AD169" s="312" t="s">
        <v>451</v>
      </c>
      <c r="AE169" s="312" t="s">
        <v>451</v>
      </c>
      <c r="AF169" s="312" t="s">
        <v>451</v>
      </c>
      <c r="AG169" s="348" t="s">
        <v>451</v>
      </c>
      <c r="AH169" s="312" t="s">
        <v>451</v>
      </c>
      <c r="AI169" s="311" t="s">
        <v>451</v>
      </c>
      <c r="AJ169" s="312" t="s">
        <v>451</v>
      </c>
      <c r="AK169" s="312" t="s">
        <v>451</v>
      </c>
      <c r="AL169" s="312" t="s">
        <v>451</v>
      </c>
      <c r="AM169" s="312" t="s">
        <v>451</v>
      </c>
      <c r="AN169" s="312" t="s">
        <v>451</v>
      </c>
      <c r="AO169" s="348" t="s">
        <v>451</v>
      </c>
      <c r="AP169" s="312" t="s">
        <v>451</v>
      </c>
      <c r="AQ169" s="311" t="s">
        <v>451</v>
      </c>
      <c r="AR169" s="312" t="s">
        <v>451</v>
      </c>
      <c r="AS169" s="312" t="s">
        <v>451</v>
      </c>
      <c r="AT169" s="312" t="s">
        <v>451</v>
      </c>
      <c r="AU169" s="312" t="s">
        <v>451</v>
      </c>
      <c r="AV169" s="312" t="s">
        <v>451</v>
      </c>
      <c r="AW169" s="348" t="s">
        <v>451</v>
      </c>
      <c r="AX169" s="312" t="s">
        <v>451</v>
      </c>
      <c r="AY169" s="311" t="s">
        <v>451</v>
      </c>
      <c r="AZ169" s="312" t="s">
        <v>451</v>
      </c>
      <c r="BA169" s="312" t="s">
        <v>451</v>
      </c>
      <c r="BB169" s="312" t="s">
        <v>451</v>
      </c>
      <c r="BC169" s="312" t="s">
        <v>451</v>
      </c>
      <c r="BD169" s="312" t="s">
        <v>451</v>
      </c>
      <c r="BE169" s="348" t="s">
        <v>451</v>
      </c>
      <c r="BF169" s="312" t="s">
        <v>451</v>
      </c>
      <c r="BG169" s="311" t="s">
        <v>451</v>
      </c>
      <c r="BH169" s="312" t="s">
        <v>451</v>
      </c>
      <c r="BI169" s="312" t="s">
        <v>451</v>
      </c>
      <c r="BJ169" s="312" t="s">
        <v>451</v>
      </c>
      <c r="BK169" s="312" t="s">
        <v>451</v>
      </c>
      <c r="BL169" s="348" t="s">
        <v>451</v>
      </c>
      <c r="BM169" s="312" t="s">
        <v>451</v>
      </c>
      <c r="BN169" s="311" t="s">
        <v>451</v>
      </c>
      <c r="BO169" s="312" t="s">
        <v>451</v>
      </c>
      <c r="BP169" s="312" t="s">
        <v>451</v>
      </c>
      <c r="BQ169" s="312" t="s">
        <v>451</v>
      </c>
      <c r="BR169" s="312" t="s">
        <v>451</v>
      </c>
      <c r="BS169" s="348" t="s">
        <v>451</v>
      </c>
      <c r="BT169" s="348" t="s">
        <v>451</v>
      </c>
    </row>
    <row r="170" spans="2:72">
      <c r="B170" s="737" t="s">
        <v>507</v>
      </c>
      <c r="C170" s="311" t="s">
        <v>451</v>
      </c>
      <c r="D170" s="312" t="s">
        <v>451</v>
      </c>
      <c r="E170" s="312" t="s">
        <v>451</v>
      </c>
      <c r="F170" s="312">
        <v>1</v>
      </c>
      <c r="G170" s="312" t="s">
        <v>451</v>
      </c>
      <c r="H170" s="312" t="s">
        <v>451</v>
      </c>
      <c r="I170" s="348">
        <v>1</v>
      </c>
      <c r="J170" s="312">
        <v>2</v>
      </c>
      <c r="K170" s="311" t="s">
        <v>451</v>
      </c>
      <c r="L170" s="312" t="s">
        <v>451</v>
      </c>
      <c r="M170" s="312" t="s">
        <v>451</v>
      </c>
      <c r="N170" s="312" t="s">
        <v>451</v>
      </c>
      <c r="O170" s="312" t="s">
        <v>451</v>
      </c>
      <c r="P170" s="312" t="s">
        <v>451</v>
      </c>
      <c r="Q170" s="348" t="s">
        <v>451</v>
      </c>
      <c r="R170" s="312" t="s">
        <v>451</v>
      </c>
      <c r="S170" s="311" t="s">
        <v>451</v>
      </c>
      <c r="T170" s="312" t="s">
        <v>451</v>
      </c>
      <c r="U170" s="312" t="s">
        <v>451</v>
      </c>
      <c r="V170" s="312" t="s">
        <v>451</v>
      </c>
      <c r="W170" s="312" t="s">
        <v>451</v>
      </c>
      <c r="X170" s="312" t="s">
        <v>451</v>
      </c>
      <c r="Y170" s="348" t="s">
        <v>451</v>
      </c>
      <c r="Z170" s="312" t="s">
        <v>451</v>
      </c>
      <c r="AA170" s="311" t="s">
        <v>451</v>
      </c>
      <c r="AB170" s="312" t="s">
        <v>451</v>
      </c>
      <c r="AC170" s="312" t="s">
        <v>451</v>
      </c>
      <c r="AD170" s="312" t="s">
        <v>451</v>
      </c>
      <c r="AE170" s="312" t="s">
        <v>451</v>
      </c>
      <c r="AF170" s="312" t="s">
        <v>451</v>
      </c>
      <c r="AG170" s="348" t="s">
        <v>451</v>
      </c>
      <c r="AH170" s="312" t="s">
        <v>451</v>
      </c>
      <c r="AI170" s="311" t="s">
        <v>451</v>
      </c>
      <c r="AJ170" s="312" t="s">
        <v>451</v>
      </c>
      <c r="AK170" s="312" t="s">
        <v>451</v>
      </c>
      <c r="AL170" s="312" t="s">
        <v>451</v>
      </c>
      <c r="AM170" s="312" t="s">
        <v>451</v>
      </c>
      <c r="AN170" s="312" t="s">
        <v>451</v>
      </c>
      <c r="AO170" s="348" t="s">
        <v>451</v>
      </c>
      <c r="AP170" s="312" t="s">
        <v>451</v>
      </c>
      <c r="AQ170" s="311" t="s">
        <v>451</v>
      </c>
      <c r="AR170" s="312" t="s">
        <v>451</v>
      </c>
      <c r="AS170" s="312" t="s">
        <v>451</v>
      </c>
      <c r="AT170" s="312" t="s">
        <v>451</v>
      </c>
      <c r="AU170" s="312" t="s">
        <v>451</v>
      </c>
      <c r="AV170" s="312" t="s">
        <v>451</v>
      </c>
      <c r="AW170" s="348" t="s">
        <v>451</v>
      </c>
      <c r="AX170" s="312" t="s">
        <v>451</v>
      </c>
      <c r="AY170" s="311" t="s">
        <v>451</v>
      </c>
      <c r="AZ170" s="312" t="s">
        <v>451</v>
      </c>
      <c r="BA170" s="312" t="s">
        <v>451</v>
      </c>
      <c r="BB170" s="312" t="s">
        <v>451</v>
      </c>
      <c r="BC170" s="312" t="s">
        <v>451</v>
      </c>
      <c r="BD170" s="312" t="s">
        <v>451</v>
      </c>
      <c r="BE170" s="348" t="s">
        <v>451</v>
      </c>
      <c r="BF170" s="312" t="s">
        <v>451</v>
      </c>
      <c r="BG170" s="311" t="s">
        <v>451</v>
      </c>
      <c r="BH170" s="312" t="s">
        <v>451</v>
      </c>
      <c r="BI170" s="312" t="s">
        <v>451</v>
      </c>
      <c r="BJ170" s="312" t="s">
        <v>451</v>
      </c>
      <c r="BK170" s="312" t="s">
        <v>451</v>
      </c>
      <c r="BL170" s="348" t="s">
        <v>451</v>
      </c>
      <c r="BM170" s="312" t="s">
        <v>451</v>
      </c>
      <c r="BN170" s="311" t="s">
        <v>451</v>
      </c>
      <c r="BO170" s="312" t="s">
        <v>451</v>
      </c>
      <c r="BP170" s="312" t="s">
        <v>451</v>
      </c>
      <c r="BQ170" s="312" t="s">
        <v>451</v>
      </c>
      <c r="BR170" s="312" t="s">
        <v>451</v>
      </c>
      <c r="BS170" s="348" t="s">
        <v>451</v>
      </c>
      <c r="BT170" s="348" t="s">
        <v>451</v>
      </c>
    </row>
    <row r="171" spans="2:72">
      <c r="B171" s="736" t="s">
        <v>518</v>
      </c>
      <c r="C171" s="354" t="s">
        <v>451</v>
      </c>
      <c r="D171" s="355" t="s">
        <v>451</v>
      </c>
      <c r="E171" s="355" t="s">
        <v>451</v>
      </c>
      <c r="F171" s="355" t="s">
        <v>451</v>
      </c>
      <c r="G171" s="355">
        <v>1</v>
      </c>
      <c r="H171" s="355" t="s">
        <v>451</v>
      </c>
      <c r="I171" s="356" t="s">
        <v>451</v>
      </c>
      <c r="J171" s="355">
        <v>1</v>
      </c>
      <c r="K171" s="354" t="s">
        <v>451</v>
      </c>
      <c r="L171" s="355" t="s">
        <v>451</v>
      </c>
      <c r="M171" s="355" t="s">
        <v>451</v>
      </c>
      <c r="N171" s="355" t="s">
        <v>451</v>
      </c>
      <c r="O171" s="355" t="s">
        <v>451</v>
      </c>
      <c r="P171" s="355" t="s">
        <v>451</v>
      </c>
      <c r="Q171" s="356" t="s">
        <v>451</v>
      </c>
      <c r="R171" s="355" t="s">
        <v>451</v>
      </c>
      <c r="S171" s="354">
        <v>1</v>
      </c>
      <c r="T171" s="355" t="s">
        <v>451</v>
      </c>
      <c r="U171" s="355" t="s">
        <v>451</v>
      </c>
      <c r="V171" s="355" t="s">
        <v>451</v>
      </c>
      <c r="W171" s="355" t="s">
        <v>451</v>
      </c>
      <c r="X171" s="355" t="s">
        <v>451</v>
      </c>
      <c r="Y171" s="356" t="s">
        <v>451</v>
      </c>
      <c r="Z171" s="355">
        <v>1</v>
      </c>
      <c r="AA171" s="354" t="s">
        <v>451</v>
      </c>
      <c r="AB171" s="355" t="s">
        <v>451</v>
      </c>
      <c r="AC171" s="355" t="s">
        <v>451</v>
      </c>
      <c r="AD171" s="355" t="s">
        <v>451</v>
      </c>
      <c r="AE171" s="355" t="s">
        <v>451</v>
      </c>
      <c r="AF171" s="355" t="s">
        <v>451</v>
      </c>
      <c r="AG171" s="356" t="s">
        <v>451</v>
      </c>
      <c r="AH171" s="355" t="s">
        <v>451</v>
      </c>
      <c r="AI171" s="354" t="s">
        <v>451</v>
      </c>
      <c r="AJ171" s="355" t="s">
        <v>451</v>
      </c>
      <c r="AK171" s="355" t="s">
        <v>451</v>
      </c>
      <c r="AL171" s="355" t="s">
        <v>451</v>
      </c>
      <c r="AM171" s="355" t="s">
        <v>451</v>
      </c>
      <c r="AN171" s="355" t="s">
        <v>451</v>
      </c>
      <c r="AO171" s="356" t="s">
        <v>451</v>
      </c>
      <c r="AP171" s="355" t="s">
        <v>451</v>
      </c>
      <c r="AQ171" s="354" t="s">
        <v>451</v>
      </c>
      <c r="AR171" s="355" t="s">
        <v>451</v>
      </c>
      <c r="AS171" s="355" t="s">
        <v>451</v>
      </c>
      <c r="AT171" s="355" t="s">
        <v>451</v>
      </c>
      <c r="AU171" s="355" t="s">
        <v>451</v>
      </c>
      <c r="AV171" s="355" t="s">
        <v>451</v>
      </c>
      <c r="AW171" s="356" t="s">
        <v>451</v>
      </c>
      <c r="AX171" s="355" t="s">
        <v>451</v>
      </c>
      <c r="AY171" s="354" t="s">
        <v>451</v>
      </c>
      <c r="AZ171" s="355" t="s">
        <v>451</v>
      </c>
      <c r="BA171" s="355" t="s">
        <v>451</v>
      </c>
      <c r="BB171" s="355" t="s">
        <v>451</v>
      </c>
      <c r="BC171" s="355" t="s">
        <v>451</v>
      </c>
      <c r="BD171" s="355" t="s">
        <v>451</v>
      </c>
      <c r="BE171" s="356" t="s">
        <v>451</v>
      </c>
      <c r="BF171" s="355" t="s">
        <v>451</v>
      </c>
      <c r="BG171" s="354" t="s">
        <v>451</v>
      </c>
      <c r="BH171" s="355" t="s">
        <v>451</v>
      </c>
      <c r="BI171" s="355" t="s">
        <v>451</v>
      </c>
      <c r="BJ171" s="355" t="s">
        <v>451</v>
      </c>
      <c r="BK171" s="355" t="s">
        <v>451</v>
      </c>
      <c r="BL171" s="356" t="s">
        <v>451</v>
      </c>
      <c r="BM171" s="355" t="s">
        <v>451</v>
      </c>
      <c r="BN171" s="354" t="s">
        <v>451</v>
      </c>
      <c r="BO171" s="355" t="s">
        <v>451</v>
      </c>
      <c r="BP171" s="355" t="s">
        <v>451</v>
      </c>
      <c r="BQ171" s="355" t="s">
        <v>451</v>
      </c>
      <c r="BR171" s="355" t="s">
        <v>451</v>
      </c>
      <c r="BS171" s="356" t="s">
        <v>451</v>
      </c>
      <c r="BT171" s="356" t="s">
        <v>451</v>
      </c>
    </row>
    <row r="172" spans="2:72">
      <c r="B172" s="737" t="s">
        <v>519</v>
      </c>
      <c r="C172" s="311" t="s">
        <v>451</v>
      </c>
      <c r="D172" s="312" t="s">
        <v>451</v>
      </c>
      <c r="E172" s="312" t="s">
        <v>451</v>
      </c>
      <c r="F172" s="312" t="s">
        <v>451</v>
      </c>
      <c r="G172" s="312">
        <v>1</v>
      </c>
      <c r="H172" s="312" t="s">
        <v>451</v>
      </c>
      <c r="I172" s="348" t="s">
        <v>451</v>
      </c>
      <c r="J172" s="312">
        <v>1</v>
      </c>
      <c r="K172" s="311" t="s">
        <v>451</v>
      </c>
      <c r="L172" s="312" t="s">
        <v>451</v>
      </c>
      <c r="M172" s="312" t="s">
        <v>451</v>
      </c>
      <c r="N172" s="312" t="s">
        <v>451</v>
      </c>
      <c r="O172" s="312" t="s">
        <v>451</v>
      </c>
      <c r="P172" s="312" t="s">
        <v>451</v>
      </c>
      <c r="Q172" s="348" t="s">
        <v>451</v>
      </c>
      <c r="R172" s="312" t="s">
        <v>451</v>
      </c>
      <c r="S172" s="311">
        <v>1</v>
      </c>
      <c r="T172" s="312" t="s">
        <v>451</v>
      </c>
      <c r="U172" s="312" t="s">
        <v>451</v>
      </c>
      <c r="V172" s="312" t="s">
        <v>451</v>
      </c>
      <c r="W172" s="312" t="s">
        <v>451</v>
      </c>
      <c r="X172" s="312" t="s">
        <v>451</v>
      </c>
      <c r="Y172" s="348" t="s">
        <v>451</v>
      </c>
      <c r="Z172" s="312">
        <v>1</v>
      </c>
      <c r="AA172" s="311" t="s">
        <v>451</v>
      </c>
      <c r="AB172" s="312" t="s">
        <v>451</v>
      </c>
      <c r="AC172" s="312" t="s">
        <v>451</v>
      </c>
      <c r="AD172" s="312" t="s">
        <v>451</v>
      </c>
      <c r="AE172" s="312" t="s">
        <v>451</v>
      </c>
      <c r="AF172" s="312" t="s">
        <v>451</v>
      </c>
      <c r="AG172" s="348" t="s">
        <v>451</v>
      </c>
      <c r="AH172" s="312" t="s">
        <v>451</v>
      </c>
      <c r="AI172" s="311" t="s">
        <v>451</v>
      </c>
      <c r="AJ172" s="312" t="s">
        <v>451</v>
      </c>
      <c r="AK172" s="312" t="s">
        <v>451</v>
      </c>
      <c r="AL172" s="312" t="s">
        <v>451</v>
      </c>
      <c r="AM172" s="312" t="s">
        <v>451</v>
      </c>
      <c r="AN172" s="312" t="s">
        <v>451</v>
      </c>
      <c r="AO172" s="348" t="s">
        <v>451</v>
      </c>
      <c r="AP172" s="312" t="s">
        <v>451</v>
      </c>
      <c r="AQ172" s="311" t="s">
        <v>451</v>
      </c>
      <c r="AR172" s="312" t="s">
        <v>451</v>
      </c>
      <c r="AS172" s="312" t="s">
        <v>451</v>
      </c>
      <c r="AT172" s="312" t="s">
        <v>451</v>
      </c>
      <c r="AU172" s="312" t="s">
        <v>451</v>
      </c>
      <c r="AV172" s="312" t="s">
        <v>451</v>
      </c>
      <c r="AW172" s="348" t="s">
        <v>451</v>
      </c>
      <c r="AX172" s="312" t="s">
        <v>451</v>
      </c>
      <c r="AY172" s="311" t="s">
        <v>451</v>
      </c>
      <c r="AZ172" s="312" t="s">
        <v>451</v>
      </c>
      <c r="BA172" s="312" t="s">
        <v>451</v>
      </c>
      <c r="BB172" s="312" t="s">
        <v>451</v>
      </c>
      <c r="BC172" s="312" t="s">
        <v>451</v>
      </c>
      <c r="BD172" s="312" t="s">
        <v>451</v>
      </c>
      <c r="BE172" s="348" t="s">
        <v>451</v>
      </c>
      <c r="BF172" s="312" t="s">
        <v>451</v>
      </c>
      <c r="BG172" s="311" t="s">
        <v>451</v>
      </c>
      <c r="BH172" s="312" t="s">
        <v>451</v>
      </c>
      <c r="BI172" s="312" t="s">
        <v>451</v>
      </c>
      <c r="BJ172" s="312" t="s">
        <v>451</v>
      </c>
      <c r="BK172" s="312" t="s">
        <v>451</v>
      </c>
      <c r="BL172" s="348" t="s">
        <v>451</v>
      </c>
      <c r="BM172" s="312" t="s">
        <v>451</v>
      </c>
      <c r="BN172" s="311" t="s">
        <v>451</v>
      </c>
      <c r="BO172" s="312" t="s">
        <v>451</v>
      </c>
      <c r="BP172" s="312" t="s">
        <v>451</v>
      </c>
      <c r="BQ172" s="312" t="s">
        <v>451</v>
      </c>
      <c r="BR172" s="312" t="s">
        <v>451</v>
      </c>
      <c r="BS172" s="348" t="s">
        <v>451</v>
      </c>
      <c r="BT172" s="348" t="s">
        <v>451</v>
      </c>
    </row>
    <row r="173" spans="2:72">
      <c r="B173" s="736" t="s">
        <v>1107</v>
      </c>
      <c r="C173" s="354" t="s">
        <v>451</v>
      </c>
      <c r="D173" s="355" t="s">
        <v>451</v>
      </c>
      <c r="E173" s="355" t="s">
        <v>451</v>
      </c>
      <c r="F173" s="355" t="s">
        <v>451</v>
      </c>
      <c r="G173" s="355" t="s">
        <v>451</v>
      </c>
      <c r="H173" s="355" t="s">
        <v>451</v>
      </c>
      <c r="I173" s="356" t="s">
        <v>451</v>
      </c>
      <c r="J173" s="355" t="s">
        <v>451</v>
      </c>
      <c r="K173" s="354" t="s">
        <v>451</v>
      </c>
      <c r="L173" s="355" t="s">
        <v>451</v>
      </c>
      <c r="M173" s="355" t="s">
        <v>451</v>
      </c>
      <c r="N173" s="355" t="s">
        <v>451</v>
      </c>
      <c r="O173" s="355" t="s">
        <v>451</v>
      </c>
      <c r="P173" s="355" t="s">
        <v>451</v>
      </c>
      <c r="Q173" s="356" t="s">
        <v>451</v>
      </c>
      <c r="R173" s="355" t="s">
        <v>451</v>
      </c>
      <c r="S173" s="354" t="s">
        <v>451</v>
      </c>
      <c r="T173" s="355" t="s">
        <v>451</v>
      </c>
      <c r="U173" s="355" t="s">
        <v>451</v>
      </c>
      <c r="V173" s="355" t="s">
        <v>451</v>
      </c>
      <c r="W173" s="355" t="s">
        <v>451</v>
      </c>
      <c r="X173" s="355" t="s">
        <v>451</v>
      </c>
      <c r="Y173" s="356" t="s">
        <v>451</v>
      </c>
      <c r="Z173" s="355" t="s">
        <v>451</v>
      </c>
      <c r="AA173" s="354" t="s">
        <v>451</v>
      </c>
      <c r="AB173" s="355" t="s">
        <v>451</v>
      </c>
      <c r="AC173" s="355" t="s">
        <v>451</v>
      </c>
      <c r="AD173" s="355" t="s">
        <v>451</v>
      </c>
      <c r="AE173" s="355" t="s">
        <v>451</v>
      </c>
      <c r="AF173" s="355" t="s">
        <v>451</v>
      </c>
      <c r="AG173" s="356">
        <v>1</v>
      </c>
      <c r="AH173" s="355">
        <v>1</v>
      </c>
      <c r="AI173" s="354" t="s">
        <v>451</v>
      </c>
      <c r="AJ173" s="355" t="s">
        <v>451</v>
      </c>
      <c r="AK173" s="355" t="s">
        <v>451</v>
      </c>
      <c r="AL173" s="355">
        <v>1</v>
      </c>
      <c r="AM173" s="355" t="s">
        <v>451</v>
      </c>
      <c r="AN173" s="355">
        <v>1</v>
      </c>
      <c r="AO173" s="356">
        <v>1</v>
      </c>
      <c r="AP173" s="355">
        <v>3</v>
      </c>
      <c r="AQ173" s="354" t="s">
        <v>451</v>
      </c>
      <c r="AR173" s="355" t="s">
        <v>451</v>
      </c>
      <c r="AS173" s="355" t="s">
        <v>451</v>
      </c>
      <c r="AT173" s="355" t="s">
        <v>451</v>
      </c>
      <c r="AU173" s="355" t="s">
        <v>451</v>
      </c>
      <c r="AV173" s="355" t="s">
        <v>451</v>
      </c>
      <c r="AW173" s="356" t="s">
        <v>451</v>
      </c>
      <c r="AX173" s="355" t="s">
        <v>451</v>
      </c>
      <c r="AY173" s="354" t="s">
        <v>451</v>
      </c>
      <c r="AZ173" s="355" t="s">
        <v>451</v>
      </c>
      <c r="BA173" s="355" t="s">
        <v>451</v>
      </c>
      <c r="BB173" s="355" t="s">
        <v>451</v>
      </c>
      <c r="BC173" s="355" t="s">
        <v>451</v>
      </c>
      <c r="BD173" s="355" t="s">
        <v>451</v>
      </c>
      <c r="BE173" s="356" t="s">
        <v>451</v>
      </c>
      <c r="BF173" s="355" t="s">
        <v>451</v>
      </c>
      <c r="BG173" s="354" t="s">
        <v>451</v>
      </c>
      <c r="BH173" s="355" t="s">
        <v>451</v>
      </c>
      <c r="BI173" s="355" t="s">
        <v>451</v>
      </c>
      <c r="BJ173" s="355" t="s">
        <v>451</v>
      </c>
      <c r="BK173" s="355" t="s">
        <v>451</v>
      </c>
      <c r="BL173" s="356" t="s">
        <v>451</v>
      </c>
      <c r="BM173" s="355" t="s">
        <v>451</v>
      </c>
      <c r="BN173" s="354" t="s">
        <v>451</v>
      </c>
      <c r="BO173" s="355" t="s">
        <v>451</v>
      </c>
      <c r="BP173" s="355" t="s">
        <v>451</v>
      </c>
      <c r="BQ173" s="355" t="s">
        <v>451</v>
      </c>
      <c r="BR173" s="355" t="s">
        <v>451</v>
      </c>
      <c r="BS173" s="356" t="s">
        <v>451</v>
      </c>
      <c r="BT173" s="356" t="s">
        <v>451</v>
      </c>
    </row>
    <row r="174" spans="2:72">
      <c r="B174" s="737" t="s">
        <v>507</v>
      </c>
      <c r="C174" s="311" t="s">
        <v>451</v>
      </c>
      <c r="D174" s="312" t="s">
        <v>451</v>
      </c>
      <c r="E174" s="312" t="s">
        <v>451</v>
      </c>
      <c r="F174" s="312" t="s">
        <v>451</v>
      </c>
      <c r="G174" s="312" t="s">
        <v>451</v>
      </c>
      <c r="H174" s="312" t="s">
        <v>451</v>
      </c>
      <c r="I174" s="348" t="s">
        <v>451</v>
      </c>
      <c r="J174" s="312" t="s">
        <v>451</v>
      </c>
      <c r="K174" s="311" t="s">
        <v>451</v>
      </c>
      <c r="L174" s="312" t="s">
        <v>451</v>
      </c>
      <c r="M174" s="312" t="s">
        <v>451</v>
      </c>
      <c r="N174" s="312" t="s">
        <v>451</v>
      </c>
      <c r="O174" s="312" t="s">
        <v>451</v>
      </c>
      <c r="P174" s="312" t="s">
        <v>451</v>
      </c>
      <c r="Q174" s="348" t="s">
        <v>451</v>
      </c>
      <c r="R174" s="312" t="s">
        <v>451</v>
      </c>
      <c r="S174" s="311" t="s">
        <v>451</v>
      </c>
      <c r="T174" s="312" t="s">
        <v>451</v>
      </c>
      <c r="U174" s="312" t="s">
        <v>451</v>
      </c>
      <c r="V174" s="312" t="s">
        <v>451</v>
      </c>
      <c r="W174" s="312" t="s">
        <v>451</v>
      </c>
      <c r="X174" s="312" t="s">
        <v>451</v>
      </c>
      <c r="Y174" s="348" t="s">
        <v>451</v>
      </c>
      <c r="Z174" s="312" t="s">
        <v>451</v>
      </c>
      <c r="AA174" s="311" t="s">
        <v>451</v>
      </c>
      <c r="AB174" s="312" t="s">
        <v>451</v>
      </c>
      <c r="AC174" s="312" t="s">
        <v>451</v>
      </c>
      <c r="AD174" s="312" t="s">
        <v>451</v>
      </c>
      <c r="AE174" s="312" t="s">
        <v>451</v>
      </c>
      <c r="AF174" s="312" t="s">
        <v>451</v>
      </c>
      <c r="AG174" s="348">
        <v>1</v>
      </c>
      <c r="AH174" s="312">
        <v>1</v>
      </c>
      <c r="AI174" s="311" t="s">
        <v>451</v>
      </c>
      <c r="AJ174" s="312" t="s">
        <v>451</v>
      </c>
      <c r="AK174" s="312" t="s">
        <v>451</v>
      </c>
      <c r="AL174" s="312">
        <v>1</v>
      </c>
      <c r="AM174" s="312" t="s">
        <v>451</v>
      </c>
      <c r="AN174" s="312">
        <v>1</v>
      </c>
      <c r="AO174" s="348">
        <v>1</v>
      </c>
      <c r="AP174" s="312">
        <v>3</v>
      </c>
      <c r="AQ174" s="311" t="s">
        <v>451</v>
      </c>
      <c r="AR174" s="312" t="s">
        <v>451</v>
      </c>
      <c r="AS174" s="312" t="s">
        <v>451</v>
      </c>
      <c r="AT174" s="312" t="s">
        <v>451</v>
      </c>
      <c r="AU174" s="312" t="s">
        <v>451</v>
      </c>
      <c r="AV174" s="312" t="s">
        <v>451</v>
      </c>
      <c r="AW174" s="348" t="s">
        <v>451</v>
      </c>
      <c r="AX174" s="312" t="s">
        <v>451</v>
      </c>
      <c r="AY174" s="311" t="s">
        <v>451</v>
      </c>
      <c r="AZ174" s="312" t="s">
        <v>451</v>
      </c>
      <c r="BA174" s="312" t="s">
        <v>451</v>
      </c>
      <c r="BB174" s="312" t="s">
        <v>451</v>
      </c>
      <c r="BC174" s="312" t="s">
        <v>451</v>
      </c>
      <c r="BD174" s="312" t="s">
        <v>451</v>
      </c>
      <c r="BE174" s="348" t="s">
        <v>451</v>
      </c>
      <c r="BF174" s="312" t="s">
        <v>451</v>
      </c>
      <c r="BG174" s="311" t="s">
        <v>451</v>
      </c>
      <c r="BH174" s="312" t="s">
        <v>451</v>
      </c>
      <c r="BI174" s="312" t="s">
        <v>451</v>
      </c>
      <c r="BJ174" s="312" t="s">
        <v>451</v>
      </c>
      <c r="BK174" s="312" t="s">
        <v>451</v>
      </c>
      <c r="BL174" s="348" t="s">
        <v>451</v>
      </c>
      <c r="BM174" s="312" t="s">
        <v>451</v>
      </c>
      <c r="BN174" s="311" t="s">
        <v>451</v>
      </c>
      <c r="BO174" s="312" t="s">
        <v>451</v>
      </c>
      <c r="BP174" s="312" t="s">
        <v>451</v>
      </c>
      <c r="BQ174" s="312" t="s">
        <v>451</v>
      </c>
      <c r="BR174" s="312" t="s">
        <v>451</v>
      </c>
      <c r="BS174" s="348" t="s">
        <v>451</v>
      </c>
      <c r="BT174" s="348" t="s">
        <v>451</v>
      </c>
    </row>
    <row r="175" spans="2:72">
      <c r="B175" s="736" t="s">
        <v>1108</v>
      </c>
      <c r="C175" s="354" t="s">
        <v>451</v>
      </c>
      <c r="D175" s="355" t="s">
        <v>451</v>
      </c>
      <c r="E175" s="355" t="s">
        <v>451</v>
      </c>
      <c r="F175" s="355" t="s">
        <v>451</v>
      </c>
      <c r="G175" s="355" t="s">
        <v>451</v>
      </c>
      <c r="H175" s="355" t="s">
        <v>451</v>
      </c>
      <c r="I175" s="356">
        <v>3</v>
      </c>
      <c r="J175" s="355">
        <v>3</v>
      </c>
      <c r="K175" s="354" t="s">
        <v>451</v>
      </c>
      <c r="L175" s="355" t="s">
        <v>451</v>
      </c>
      <c r="M175" s="355" t="s">
        <v>451</v>
      </c>
      <c r="N175" s="355" t="s">
        <v>451</v>
      </c>
      <c r="O175" s="355" t="s">
        <v>451</v>
      </c>
      <c r="P175" s="355" t="s">
        <v>451</v>
      </c>
      <c r="Q175" s="356" t="s">
        <v>451</v>
      </c>
      <c r="R175" s="355" t="s">
        <v>451</v>
      </c>
      <c r="S175" s="354" t="s">
        <v>451</v>
      </c>
      <c r="T175" s="355" t="s">
        <v>451</v>
      </c>
      <c r="U175" s="355">
        <v>1</v>
      </c>
      <c r="V175" s="355" t="s">
        <v>451</v>
      </c>
      <c r="W175" s="355" t="s">
        <v>451</v>
      </c>
      <c r="X175" s="355" t="s">
        <v>451</v>
      </c>
      <c r="Y175" s="356" t="s">
        <v>451</v>
      </c>
      <c r="Z175" s="355">
        <v>1</v>
      </c>
      <c r="AA175" s="354" t="s">
        <v>451</v>
      </c>
      <c r="AB175" s="355" t="s">
        <v>451</v>
      </c>
      <c r="AC175" s="355" t="s">
        <v>451</v>
      </c>
      <c r="AD175" s="355" t="s">
        <v>451</v>
      </c>
      <c r="AE175" s="355" t="s">
        <v>451</v>
      </c>
      <c r="AF175" s="355" t="s">
        <v>451</v>
      </c>
      <c r="AG175" s="356" t="s">
        <v>451</v>
      </c>
      <c r="AH175" s="355" t="s">
        <v>451</v>
      </c>
      <c r="AI175" s="354" t="s">
        <v>451</v>
      </c>
      <c r="AJ175" s="355" t="s">
        <v>451</v>
      </c>
      <c r="AK175" s="355" t="s">
        <v>451</v>
      </c>
      <c r="AL175" s="355" t="s">
        <v>451</v>
      </c>
      <c r="AM175" s="355" t="s">
        <v>451</v>
      </c>
      <c r="AN175" s="355" t="s">
        <v>451</v>
      </c>
      <c r="AO175" s="356" t="s">
        <v>451</v>
      </c>
      <c r="AP175" s="355" t="s">
        <v>451</v>
      </c>
      <c r="AQ175" s="354" t="s">
        <v>451</v>
      </c>
      <c r="AR175" s="355" t="s">
        <v>451</v>
      </c>
      <c r="AS175" s="355" t="s">
        <v>451</v>
      </c>
      <c r="AT175" s="355" t="s">
        <v>451</v>
      </c>
      <c r="AU175" s="355" t="s">
        <v>451</v>
      </c>
      <c r="AV175" s="355" t="s">
        <v>451</v>
      </c>
      <c r="AW175" s="356" t="s">
        <v>451</v>
      </c>
      <c r="AX175" s="355" t="s">
        <v>451</v>
      </c>
      <c r="AY175" s="354" t="s">
        <v>451</v>
      </c>
      <c r="AZ175" s="355" t="s">
        <v>451</v>
      </c>
      <c r="BA175" s="355" t="s">
        <v>451</v>
      </c>
      <c r="BB175" s="355" t="s">
        <v>451</v>
      </c>
      <c r="BC175" s="355" t="s">
        <v>451</v>
      </c>
      <c r="BD175" s="355" t="s">
        <v>451</v>
      </c>
      <c r="BE175" s="356" t="s">
        <v>451</v>
      </c>
      <c r="BF175" s="355" t="s">
        <v>451</v>
      </c>
      <c r="BG175" s="354" t="s">
        <v>451</v>
      </c>
      <c r="BH175" s="355" t="s">
        <v>451</v>
      </c>
      <c r="BI175" s="355" t="s">
        <v>451</v>
      </c>
      <c r="BJ175" s="355" t="s">
        <v>451</v>
      </c>
      <c r="BK175" s="355" t="s">
        <v>451</v>
      </c>
      <c r="BL175" s="356" t="s">
        <v>451</v>
      </c>
      <c r="BM175" s="355" t="s">
        <v>451</v>
      </c>
      <c r="BN175" s="354" t="s">
        <v>451</v>
      </c>
      <c r="BO175" s="355" t="s">
        <v>451</v>
      </c>
      <c r="BP175" s="355" t="s">
        <v>451</v>
      </c>
      <c r="BQ175" s="355" t="s">
        <v>451</v>
      </c>
      <c r="BR175" s="355" t="s">
        <v>451</v>
      </c>
      <c r="BS175" s="356" t="s">
        <v>451</v>
      </c>
      <c r="BT175" s="356" t="s">
        <v>451</v>
      </c>
    </row>
    <row r="176" spans="2:72">
      <c r="B176" s="737" t="s">
        <v>507</v>
      </c>
      <c r="C176" s="311" t="s">
        <v>451</v>
      </c>
      <c r="D176" s="312" t="s">
        <v>451</v>
      </c>
      <c r="E176" s="312" t="s">
        <v>451</v>
      </c>
      <c r="F176" s="312" t="s">
        <v>451</v>
      </c>
      <c r="G176" s="312" t="s">
        <v>451</v>
      </c>
      <c r="H176" s="312" t="s">
        <v>451</v>
      </c>
      <c r="I176" s="348">
        <v>3</v>
      </c>
      <c r="J176" s="312">
        <v>3</v>
      </c>
      <c r="K176" s="311" t="s">
        <v>451</v>
      </c>
      <c r="L176" s="312" t="s">
        <v>451</v>
      </c>
      <c r="M176" s="312" t="s">
        <v>451</v>
      </c>
      <c r="N176" s="312" t="s">
        <v>451</v>
      </c>
      <c r="O176" s="312" t="s">
        <v>451</v>
      </c>
      <c r="P176" s="312" t="s">
        <v>451</v>
      </c>
      <c r="Q176" s="348" t="s">
        <v>451</v>
      </c>
      <c r="R176" s="312" t="s">
        <v>451</v>
      </c>
      <c r="S176" s="311" t="s">
        <v>451</v>
      </c>
      <c r="T176" s="312" t="s">
        <v>451</v>
      </c>
      <c r="U176" s="312">
        <v>1</v>
      </c>
      <c r="V176" s="312" t="s">
        <v>451</v>
      </c>
      <c r="W176" s="312" t="s">
        <v>451</v>
      </c>
      <c r="X176" s="312" t="s">
        <v>451</v>
      </c>
      <c r="Y176" s="348" t="s">
        <v>451</v>
      </c>
      <c r="Z176" s="312">
        <v>1</v>
      </c>
      <c r="AA176" s="311" t="s">
        <v>451</v>
      </c>
      <c r="AB176" s="312" t="s">
        <v>451</v>
      </c>
      <c r="AC176" s="312" t="s">
        <v>451</v>
      </c>
      <c r="AD176" s="312" t="s">
        <v>451</v>
      </c>
      <c r="AE176" s="312" t="s">
        <v>451</v>
      </c>
      <c r="AF176" s="312" t="s">
        <v>451</v>
      </c>
      <c r="AG176" s="348" t="s">
        <v>451</v>
      </c>
      <c r="AH176" s="312" t="s">
        <v>451</v>
      </c>
      <c r="AI176" s="311" t="s">
        <v>451</v>
      </c>
      <c r="AJ176" s="312" t="s">
        <v>451</v>
      </c>
      <c r="AK176" s="312" t="s">
        <v>451</v>
      </c>
      <c r="AL176" s="312" t="s">
        <v>451</v>
      </c>
      <c r="AM176" s="312" t="s">
        <v>451</v>
      </c>
      <c r="AN176" s="312" t="s">
        <v>451</v>
      </c>
      <c r="AO176" s="348" t="s">
        <v>451</v>
      </c>
      <c r="AP176" s="312" t="s">
        <v>451</v>
      </c>
      <c r="AQ176" s="311" t="s">
        <v>451</v>
      </c>
      <c r="AR176" s="312" t="s">
        <v>451</v>
      </c>
      <c r="AS176" s="312" t="s">
        <v>451</v>
      </c>
      <c r="AT176" s="312" t="s">
        <v>451</v>
      </c>
      <c r="AU176" s="312" t="s">
        <v>451</v>
      </c>
      <c r="AV176" s="312" t="s">
        <v>451</v>
      </c>
      <c r="AW176" s="348" t="s">
        <v>451</v>
      </c>
      <c r="AX176" s="312" t="s">
        <v>451</v>
      </c>
      <c r="AY176" s="311" t="s">
        <v>451</v>
      </c>
      <c r="AZ176" s="312" t="s">
        <v>451</v>
      </c>
      <c r="BA176" s="312" t="s">
        <v>451</v>
      </c>
      <c r="BB176" s="312" t="s">
        <v>451</v>
      </c>
      <c r="BC176" s="312" t="s">
        <v>451</v>
      </c>
      <c r="BD176" s="312" t="s">
        <v>451</v>
      </c>
      <c r="BE176" s="348" t="s">
        <v>451</v>
      </c>
      <c r="BF176" s="312" t="s">
        <v>451</v>
      </c>
      <c r="BG176" s="311" t="s">
        <v>451</v>
      </c>
      <c r="BH176" s="312" t="s">
        <v>451</v>
      </c>
      <c r="BI176" s="312" t="s">
        <v>451</v>
      </c>
      <c r="BJ176" s="312" t="s">
        <v>451</v>
      </c>
      <c r="BK176" s="312" t="s">
        <v>451</v>
      </c>
      <c r="BL176" s="348" t="s">
        <v>451</v>
      </c>
      <c r="BM176" s="312" t="s">
        <v>451</v>
      </c>
      <c r="BN176" s="311" t="s">
        <v>451</v>
      </c>
      <c r="BO176" s="312" t="s">
        <v>451</v>
      </c>
      <c r="BP176" s="312" t="s">
        <v>451</v>
      </c>
      <c r="BQ176" s="312" t="s">
        <v>451</v>
      </c>
      <c r="BR176" s="312" t="s">
        <v>451</v>
      </c>
      <c r="BS176" s="348" t="s">
        <v>451</v>
      </c>
      <c r="BT176" s="348" t="s">
        <v>451</v>
      </c>
    </row>
    <row r="177" spans="2:72">
      <c r="B177" s="736" t="s">
        <v>520</v>
      </c>
      <c r="C177" s="354" t="s">
        <v>451</v>
      </c>
      <c r="D177" s="355" t="s">
        <v>451</v>
      </c>
      <c r="E177" s="355" t="s">
        <v>451</v>
      </c>
      <c r="F177" s="355" t="s">
        <v>451</v>
      </c>
      <c r="G177" s="355" t="s">
        <v>451</v>
      </c>
      <c r="H177" s="355" t="s">
        <v>451</v>
      </c>
      <c r="I177" s="356" t="s">
        <v>451</v>
      </c>
      <c r="J177" s="355" t="s">
        <v>451</v>
      </c>
      <c r="K177" s="354" t="s">
        <v>451</v>
      </c>
      <c r="L177" s="355" t="s">
        <v>451</v>
      </c>
      <c r="M177" s="355" t="s">
        <v>451</v>
      </c>
      <c r="N177" s="355" t="s">
        <v>451</v>
      </c>
      <c r="O177" s="355" t="s">
        <v>451</v>
      </c>
      <c r="P177" s="355" t="s">
        <v>451</v>
      </c>
      <c r="Q177" s="356" t="s">
        <v>451</v>
      </c>
      <c r="R177" s="355" t="s">
        <v>451</v>
      </c>
      <c r="S177" s="354" t="s">
        <v>451</v>
      </c>
      <c r="T177" s="355" t="s">
        <v>451</v>
      </c>
      <c r="U177" s="355" t="s">
        <v>451</v>
      </c>
      <c r="V177" s="355" t="s">
        <v>451</v>
      </c>
      <c r="W177" s="355" t="s">
        <v>451</v>
      </c>
      <c r="X177" s="355" t="s">
        <v>451</v>
      </c>
      <c r="Y177" s="356" t="s">
        <v>451</v>
      </c>
      <c r="Z177" s="355" t="s">
        <v>451</v>
      </c>
      <c r="AA177" s="354">
        <v>1</v>
      </c>
      <c r="AB177" s="355" t="s">
        <v>451</v>
      </c>
      <c r="AC177" s="355" t="s">
        <v>451</v>
      </c>
      <c r="AD177" s="355" t="s">
        <v>451</v>
      </c>
      <c r="AE177" s="355" t="s">
        <v>451</v>
      </c>
      <c r="AF177" s="355">
        <v>1</v>
      </c>
      <c r="AG177" s="356">
        <v>1</v>
      </c>
      <c r="AH177" s="355">
        <v>3</v>
      </c>
      <c r="AI177" s="354" t="s">
        <v>451</v>
      </c>
      <c r="AJ177" s="355">
        <v>1</v>
      </c>
      <c r="AK177" s="355">
        <v>1</v>
      </c>
      <c r="AL177" s="355" t="s">
        <v>451</v>
      </c>
      <c r="AM177" s="355" t="s">
        <v>451</v>
      </c>
      <c r="AN177" s="355" t="s">
        <v>451</v>
      </c>
      <c r="AO177" s="356" t="s">
        <v>451</v>
      </c>
      <c r="AP177" s="355">
        <v>2</v>
      </c>
      <c r="AQ177" s="354" t="s">
        <v>451</v>
      </c>
      <c r="AR177" s="355" t="s">
        <v>451</v>
      </c>
      <c r="AS177" s="355">
        <v>1</v>
      </c>
      <c r="AT177" s="355" t="s">
        <v>451</v>
      </c>
      <c r="AU177" s="355">
        <v>1</v>
      </c>
      <c r="AV177" s="355" t="s">
        <v>451</v>
      </c>
      <c r="AW177" s="356" t="s">
        <v>451</v>
      </c>
      <c r="AX177" s="355">
        <v>2</v>
      </c>
      <c r="AY177" s="354" t="s">
        <v>451</v>
      </c>
      <c r="AZ177" s="355" t="s">
        <v>451</v>
      </c>
      <c r="BA177" s="355" t="s">
        <v>451</v>
      </c>
      <c r="BB177" s="355" t="s">
        <v>451</v>
      </c>
      <c r="BC177" s="355" t="s">
        <v>451</v>
      </c>
      <c r="BD177" s="355" t="s">
        <v>451</v>
      </c>
      <c r="BE177" s="356" t="s">
        <v>451</v>
      </c>
      <c r="BF177" s="355" t="s">
        <v>451</v>
      </c>
      <c r="BG177" s="354" t="s">
        <v>451</v>
      </c>
      <c r="BH177" s="355" t="s">
        <v>451</v>
      </c>
      <c r="BI177" s="355" t="s">
        <v>451</v>
      </c>
      <c r="BJ177" s="355" t="s">
        <v>451</v>
      </c>
      <c r="BK177" s="355" t="s">
        <v>451</v>
      </c>
      <c r="BL177" s="356" t="s">
        <v>451</v>
      </c>
      <c r="BM177" s="355" t="s">
        <v>451</v>
      </c>
      <c r="BN177" s="354" t="s">
        <v>451</v>
      </c>
      <c r="BO177" s="355" t="s">
        <v>451</v>
      </c>
      <c r="BP177" s="355" t="s">
        <v>451</v>
      </c>
      <c r="BQ177" s="355" t="s">
        <v>451</v>
      </c>
      <c r="BR177" s="355" t="s">
        <v>451</v>
      </c>
      <c r="BS177" s="356" t="s">
        <v>451</v>
      </c>
      <c r="BT177" s="356" t="s">
        <v>451</v>
      </c>
    </row>
    <row r="178" spans="2:72">
      <c r="B178" s="737" t="s">
        <v>513</v>
      </c>
      <c r="C178" s="311" t="s">
        <v>451</v>
      </c>
      <c r="D178" s="312" t="s">
        <v>451</v>
      </c>
      <c r="E178" s="312" t="s">
        <v>451</v>
      </c>
      <c r="F178" s="312" t="s">
        <v>451</v>
      </c>
      <c r="G178" s="312" t="s">
        <v>451</v>
      </c>
      <c r="H178" s="312" t="s">
        <v>451</v>
      </c>
      <c r="I178" s="348" t="s">
        <v>451</v>
      </c>
      <c r="J178" s="312" t="s">
        <v>451</v>
      </c>
      <c r="K178" s="311" t="s">
        <v>451</v>
      </c>
      <c r="L178" s="312" t="s">
        <v>451</v>
      </c>
      <c r="M178" s="312" t="s">
        <v>451</v>
      </c>
      <c r="N178" s="312" t="s">
        <v>451</v>
      </c>
      <c r="O178" s="312" t="s">
        <v>451</v>
      </c>
      <c r="P178" s="312" t="s">
        <v>451</v>
      </c>
      <c r="Q178" s="348" t="s">
        <v>451</v>
      </c>
      <c r="R178" s="312" t="s">
        <v>451</v>
      </c>
      <c r="S178" s="311" t="s">
        <v>451</v>
      </c>
      <c r="T178" s="312" t="s">
        <v>451</v>
      </c>
      <c r="U178" s="312" t="s">
        <v>451</v>
      </c>
      <c r="V178" s="312" t="s">
        <v>451</v>
      </c>
      <c r="W178" s="312" t="s">
        <v>451</v>
      </c>
      <c r="X178" s="312" t="s">
        <v>451</v>
      </c>
      <c r="Y178" s="348" t="s">
        <v>451</v>
      </c>
      <c r="Z178" s="312" t="s">
        <v>451</v>
      </c>
      <c r="AA178" s="311">
        <v>1</v>
      </c>
      <c r="AB178" s="312" t="s">
        <v>451</v>
      </c>
      <c r="AC178" s="312" t="s">
        <v>451</v>
      </c>
      <c r="AD178" s="312" t="s">
        <v>451</v>
      </c>
      <c r="AE178" s="312" t="s">
        <v>451</v>
      </c>
      <c r="AF178" s="312">
        <v>1</v>
      </c>
      <c r="AG178" s="348">
        <v>1</v>
      </c>
      <c r="AH178" s="312">
        <v>3</v>
      </c>
      <c r="AI178" s="311" t="s">
        <v>451</v>
      </c>
      <c r="AJ178" s="312">
        <v>1</v>
      </c>
      <c r="AK178" s="312">
        <v>1</v>
      </c>
      <c r="AL178" s="312" t="s">
        <v>451</v>
      </c>
      <c r="AM178" s="312" t="s">
        <v>451</v>
      </c>
      <c r="AN178" s="312" t="s">
        <v>451</v>
      </c>
      <c r="AO178" s="348" t="s">
        <v>451</v>
      </c>
      <c r="AP178" s="312">
        <v>2</v>
      </c>
      <c r="AQ178" s="311" t="s">
        <v>451</v>
      </c>
      <c r="AR178" s="312" t="s">
        <v>451</v>
      </c>
      <c r="AS178" s="312">
        <v>1</v>
      </c>
      <c r="AT178" s="312" t="s">
        <v>451</v>
      </c>
      <c r="AU178" s="312">
        <v>1</v>
      </c>
      <c r="AV178" s="312" t="s">
        <v>451</v>
      </c>
      <c r="AW178" s="348" t="s">
        <v>451</v>
      </c>
      <c r="AX178" s="312">
        <v>2</v>
      </c>
      <c r="AY178" s="311" t="s">
        <v>451</v>
      </c>
      <c r="AZ178" s="312" t="s">
        <v>451</v>
      </c>
      <c r="BA178" s="312" t="s">
        <v>451</v>
      </c>
      <c r="BB178" s="312" t="s">
        <v>451</v>
      </c>
      <c r="BC178" s="312" t="s">
        <v>451</v>
      </c>
      <c r="BD178" s="312" t="s">
        <v>451</v>
      </c>
      <c r="BE178" s="348" t="s">
        <v>451</v>
      </c>
      <c r="BF178" s="312" t="s">
        <v>451</v>
      </c>
      <c r="BG178" s="311" t="s">
        <v>451</v>
      </c>
      <c r="BH178" s="312" t="s">
        <v>451</v>
      </c>
      <c r="BI178" s="312" t="s">
        <v>451</v>
      </c>
      <c r="BJ178" s="312" t="s">
        <v>451</v>
      </c>
      <c r="BK178" s="312" t="s">
        <v>451</v>
      </c>
      <c r="BL178" s="348" t="s">
        <v>451</v>
      </c>
      <c r="BM178" s="312" t="s">
        <v>451</v>
      </c>
      <c r="BN178" s="311" t="s">
        <v>451</v>
      </c>
      <c r="BO178" s="312" t="s">
        <v>451</v>
      </c>
      <c r="BP178" s="312" t="s">
        <v>451</v>
      </c>
      <c r="BQ178" s="312" t="s">
        <v>451</v>
      </c>
      <c r="BR178" s="312" t="s">
        <v>451</v>
      </c>
      <c r="BS178" s="348" t="s">
        <v>451</v>
      </c>
      <c r="BT178" s="348" t="s">
        <v>451</v>
      </c>
    </row>
    <row r="179" spans="2:72">
      <c r="B179" s="736" t="s">
        <v>521</v>
      </c>
      <c r="C179" s="354" t="s">
        <v>451</v>
      </c>
      <c r="D179" s="355" t="s">
        <v>451</v>
      </c>
      <c r="E179" s="355" t="s">
        <v>451</v>
      </c>
      <c r="F179" s="355" t="s">
        <v>451</v>
      </c>
      <c r="G179" s="355">
        <v>1</v>
      </c>
      <c r="H179" s="355" t="s">
        <v>451</v>
      </c>
      <c r="I179" s="356" t="s">
        <v>451</v>
      </c>
      <c r="J179" s="355">
        <v>1</v>
      </c>
      <c r="K179" s="354" t="s">
        <v>451</v>
      </c>
      <c r="L179" s="355">
        <v>1</v>
      </c>
      <c r="M179" s="355" t="s">
        <v>451</v>
      </c>
      <c r="N179" s="355">
        <v>1</v>
      </c>
      <c r="O179" s="355" t="s">
        <v>451</v>
      </c>
      <c r="P179" s="355" t="s">
        <v>451</v>
      </c>
      <c r="Q179" s="356" t="s">
        <v>451</v>
      </c>
      <c r="R179" s="355">
        <v>2</v>
      </c>
      <c r="S179" s="354" t="s">
        <v>451</v>
      </c>
      <c r="T179" s="355" t="s">
        <v>451</v>
      </c>
      <c r="U179" s="355" t="s">
        <v>451</v>
      </c>
      <c r="V179" s="355" t="s">
        <v>451</v>
      </c>
      <c r="W179" s="355" t="s">
        <v>451</v>
      </c>
      <c r="X179" s="355" t="s">
        <v>451</v>
      </c>
      <c r="Y179" s="356" t="s">
        <v>451</v>
      </c>
      <c r="Z179" s="355" t="s">
        <v>451</v>
      </c>
      <c r="AA179" s="354" t="s">
        <v>451</v>
      </c>
      <c r="AB179" s="355" t="s">
        <v>451</v>
      </c>
      <c r="AC179" s="355" t="s">
        <v>451</v>
      </c>
      <c r="AD179" s="355" t="s">
        <v>451</v>
      </c>
      <c r="AE179" s="355" t="s">
        <v>451</v>
      </c>
      <c r="AF179" s="355" t="s">
        <v>451</v>
      </c>
      <c r="AG179" s="356" t="s">
        <v>451</v>
      </c>
      <c r="AH179" s="355" t="s">
        <v>451</v>
      </c>
      <c r="AI179" s="354" t="s">
        <v>451</v>
      </c>
      <c r="AJ179" s="355" t="s">
        <v>451</v>
      </c>
      <c r="AK179" s="355" t="s">
        <v>451</v>
      </c>
      <c r="AL179" s="355" t="s">
        <v>451</v>
      </c>
      <c r="AM179" s="355" t="s">
        <v>451</v>
      </c>
      <c r="AN179" s="355" t="s">
        <v>451</v>
      </c>
      <c r="AO179" s="356" t="s">
        <v>451</v>
      </c>
      <c r="AP179" s="355" t="s">
        <v>451</v>
      </c>
      <c r="AQ179" s="354" t="s">
        <v>451</v>
      </c>
      <c r="AR179" s="355" t="s">
        <v>451</v>
      </c>
      <c r="AS179" s="355" t="s">
        <v>451</v>
      </c>
      <c r="AT179" s="355" t="s">
        <v>451</v>
      </c>
      <c r="AU179" s="355" t="s">
        <v>451</v>
      </c>
      <c r="AV179" s="355" t="s">
        <v>451</v>
      </c>
      <c r="AW179" s="356" t="s">
        <v>451</v>
      </c>
      <c r="AX179" s="355" t="s">
        <v>451</v>
      </c>
      <c r="AY179" s="354" t="s">
        <v>451</v>
      </c>
      <c r="AZ179" s="355" t="s">
        <v>451</v>
      </c>
      <c r="BA179" s="355" t="s">
        <v>451</v>
      </c>
      <c r="BB179" s="355" t="s">
        <v>451</v>
      </c>
      <c r="BC179" s="355" t="s">
        <v>451</v>
      </c>
      <c r="BD179" s="355" t="s">
        <v>451</v>
      </c>
      <c r="BE179" s="356" t="s">
        <v>451</v>
      </c>
      <c r="BF179" s="355" t="s">
        <v>451</v>
      </c>
      <c r="BG179" s="354" t="s">
        <v>451</v>
      </c>
      <c r="BH179" s="355" t="s">
        <v>451</v>
      </c>
      <c r="BI179" s="355" t="s">
        <v>451</v>
      </c>
      <c r="BJ179" s="355" t="s">
        <v>451</v>
      </c>
      <c r="BK179" s="355" t="s">
        <v>451</v>
      </c>
      <c r="BL179" s="356" t="s">
        <v>451</v>
      </c>
      <c r="BM179" s="355" t="s">
        <v>451</v>
      </c>
      <c r="BN179" s="354" t="s">
        <v>451</v>
      </c>
      <c r="BO179" s="355" t="s">
        <v>451</v>
      </c>
      <c r="BP179" s="355" t="s">
        <v>451</v>
      </c>
      <c r="BQ179" s="355" t="s">
        <v>451</v>
      </c>
      <c r="BR179" s="355" t="s">
        <v>451</v>
      </c>
      <c r="BS179" s="356" t="s">
        <v>451</v>
      </c>
      <c r="BT179" s="356" t="s">
        <v>451</v>
      </c>
    </row>
    <row r="180" spans="2:72">
      <c r="B180" s="737" t="s">
        <v>513</v>
      </c>
      <c r="C180" s="311" t="s">
        <v>451</v>
      </c>
      <c r="D180" s="312" t="s">
        <v>451</v>
      </c>
      <c r="E180" s="312" t="s">
        <v>451</v>
      </c>
      <c r="F180" s="312" t="s">
        <v>451</v>
      </c>
      <c r="G180" s="312">
        <v>1</v>
      </c>
      <c r="H180" s="312" t="s">
        <v>451</v>
      </c>
      <c r="I180" s="348" t="s">
        <v>451</v>
      </c>
      <c r="J180" s="312">
        <v>1</v>
      </c>
      <c r="K180" s="311" t="s">
        <v>451</v>
      </c>
      <c r="L180" s="312" t="s">
        <v>451</v>
      </c>
      <c r="M180" s="312" t="s">
        <v>451</v>
      </c>
      <c r="N180" s="312">
        <v>1</v>
      </c>
      <c r="O180" s="312" t="s">
        <v>451</v>
      </c>
      <c r="P180" s="312" t="s">
        <v>451</v>
      </c>
      <c r="Q180" s="348" t="s">
        <v>451</v>
      </c>
      <c r="R180" s="312">
        <v>1</v>
      </c>
      <c r="S180" s="311" t="s">
        <v>451</v>
      </c>
      <c r="T180" s="312" t="s">
        <v>451</v>
      </c>
      <c r="U180" s="312" t="s">
        <v>451</v>
      </c>
      <c r="V180" s="312" t="s">
        <v>451</v>
      </c>
      <c r="W180" s="312" t="s">
        <v>451</v>
      </c>
      <c r="X180" s="312" t="s">
        <v>451</v>
      </c>
      <c r="Y180" s="348" t="s">
        <v>451</v>
      </c>
      <c r="Z180" s="312" t="s">
        <v>451</v>
      </c>
      <c r="AA180" s="311" t="s">
        <v>451</v>
      </c>
      <c r="AB180" s="312" t="s">
        <v>451</v>
      </c>
      <c r="AC180" s="312" t="s">
        <v>451</v>
      </c>
      <c r="AD180" s="312" t="s">
        <v>451</v>
      </c>
      <c r="AE180" s="312" t="s">
        <v>451</v>
      </c>
      <c r="AF180" s="312" t="s">
        <v>451</v>
      </c>
      <c r="AG180" s="348" t="s">
        <v>451</v>
      </c>
      <c r="AH180" s="312" t="s">
        <v>451</v>
      </c>
      <c r="AI180" s="311" t="s">
        <v>451</v>
      </c>
      <c r="AJ180" s="312" t="s">
        <v>451</v>
      </c>
      <c r="AK180" s="312" t="s">
        <v>451</v>
      </c>
      <c r="AL180" s="312" t="s">
        <v>451</v>
      </c>
      <c r="AM180" s="312" t="s">
        <v>451</v>
      </c>
      <c r="AN180" s="312" t="s">
        <v>451</v>
      </c>
      <c r="AO180" s="348" t="s">
        <v>451</v>
      </c>
      <c r="AP180" s="312" t="s">
        <v>451</v>
      </c>
      <c r="AQ180" s="311" t="s">
        <v>451</v>
      </c>
      <c r="AR180" s="312" t="s">
        <v>451</v>
      </c>
      <c r="AS180" s="312" t="s">
        <v>451</v>
      </c>
      <c r="AT180" s="312" t="s">
        <v>451</v>
      </c>
      <c r="AU180" s="312" t="s">
        <v>451</v>
      </c>
      <c r="AV180" s="312" t="s">
        <v>451</v>
      </c>
      <c r="AW180" s="348" t="s">
        <v>451</v>
      </c>
      <c r="AX180" s="312" t="s">
        <v>451</v>
      </c>
      <c r="AY180" s="311" t="s">
        <v>451</v>
      </c>
      <c r="AZ180" s="312" t="s">
        <v>451</v>
      </c>
      <c r="BA180" s="312" t="s">
        <v>451</v>
      </c>
      <c r="BB180" s="312" t="s">
        <v>451</v>
      </c>
      <c r="BC180" s="312" t="s">
        <v>451</v>
      </c>
      <c r="BD180" s="312" t="s">
        <v>451</v>
      </c>
      <c r="BE180" s="348" t="s">
        <v>451</v>
      </c>
      <c r="BF180" s="312" t="s">
        <v>451</v>
      </c>
      <c r="BG180" s="311" t="s">
        <v>451</v>
      </c>
      <c r="BH180" s="312" t="s">
        <v>451</v>
      </c>
      <c r="BI180" s="312" t="s">
        <v>451</v>
      </c>
      <c r="BJ180" s="312" t="s">
        <v>451</v>
      </c>
      <c r="BK180" s="312" t="s">
        <v>451</v>
      </c>
      <c r="BL180" s="348" t="s">
        <v>451</v>
      </c>
      <c r="BM180" s="312" t="s">
        <v>451</v>
      </c>
      <c r="BN180" s="311" t="s">
        <v>451</v>
      </c>
      <c r="BO180" s="312" t="s">
        <v>451</v>
      </c>
      <c r="BP180" s="312" t="s">
        <v>451</v>
      </c>
      <c r="BQ180" s="312" t="s">
        <v>451</v>
      </c>
      <c r="BR180" s="312" t="s">
        <v>451</v>
      </c>
      <c r="BS180" s="348" t="s">
        <v>451</v>
      </c>
      <c r="BT180" s="348" t="s">
        <v>451</v>
      </c>
    </row>
    <row r="181" spans="2:72">
      <c r="B181" s="737" t="s">
        <v>522</v>
      </c>
      <c r="C181" s="311" t="s">
        <v>451</v>
      </c>
      <c r="D181" s="312" t="s">
        <v>451</v>
      </c>
      <c r="E181" s="312" t="s">
        <v>451</v>
      </c>
      <c r="F181" s="312" t="s">
        <v>451</v>
      </c>
      <c r="G181" s="312" t="s">
        <v>451</v>
      </c>
      <c r="H181" s="312" t="s">
        <v>451</v>
      </c>
      <c r="I181" s="348" t="s">
        <v>451</v>
      </c>
      <c r="J181" s="312" t="s">
        <v>451</v>
      </c>
      <c r="K181" s="311" t="s">
        <v>451</v>
      </c>
      <c r="L181" s="312">
        <v>1</v>
      </c>
      <c r="M181" s="312" t="s">
        <v>451</v>
      </c>
      <c r="N181" s="312" t="s">
        <v>451</v>
      </c>
      <c r="O181" s="312" t="s">
        <v>451</v>
      </c>
      <c r="P181" s="312" t="s">
        <v>451</v>
      </c>
      <c r="Q181" s="348" t="s">
        <v>451</v>
      </c>
      <c r="R181" s="312">
        <v>1</v>
      </c>
      <c r="S181" s="311" t="s">
        <v>451</v>
      </c>
      <c r="T181" s="312" t="s">
        <v>451</v>
      </c>
      <c r="U181" s="312" t="s">
        <v>451</v>
      </c>
      <c r="V181" s="312" t="s">
        <v>451</v>
      </c>
      <c r="W181" s="312" t="s">
        <v>451</v>
      </c>
      <c r="X181" s="312" t="s">
        <v>451</v>
      </c>
      <c r="Y181" s="348" t="s">
        <v>451</v>
      </c>
      <c r="Z181" s="312" t="s">
        <v>451</v>
      </c>
      <c r="AA181" s="311" t="s">
        <v>451</v>
      </c>
      <c r="AB181" s="312" t="s">
        <v>451</v>
      </c>
      <c r="AC181" s="312" t="s">
        <v>451</v>
      </c>
      <c r="AD181" s="312" t="s">
        <v>451</v>
      </c>
      <c r="AE181" s="312" t="s">
        <v>451</v>
      </c>
      <c r="AF181" s="312" t="s">
        <v>451</v>
      </c>
      <c r="AG181" s="348" t="s">
        <v>451</v>
      </c>
      <c r="AH181" s="312" t="s">
        <v>451</v>
      </c>
      <c r="AI181" s="311" t="s">
        <v>451</v>
      </c>
      <c r="AJ181" s="312" t="s">
        <v>451</v>
      </c>
      <c r="AK181" s="312" t="s">
        <v>451</v>
      </c>
      <c r="AL181" s="312" t="s">
        <v>451</v>
      </c>
      <c r="AM181" s="312" t="s">
        <v>451</v>
      </c>
      <c r="AN181" s="312" t="s">
        <v>451</v>
      </c>
      <c r="AO181" s="348" t="s">
        <v>451</v>
      </c>
      <c r="AP181" s="312" t="s">
        <v>451</v>
      </c>
      <c r="AQ181" s="311" t="s">
        <v>451</v>
      </c>
      <c r="AR181" s="312" t="s">
        <v>451</v>
      </c>
      <c r="AS181" s="312" t="s">
        <v>451</v>
      </c>
      <c r="AT181" s="312" t="s">
        <v>451</v>
      </c>
      <c r="AU181" s="312" t="s">
        <v>451</v>
      </c>
      <c r="AV181" s="312" t="s">
        <v>451</v>
      </c>
      <c r="AW181" s="348" t="s">
        <v>451</v>
      </c>
      <c r="AX181" s="312" t="s">
        <v>451</v>
      </c>
      <c r="AY181" s="311" t="s">
        <v>451</v>
      </c>
      <c r="AZ181" s="312" t="s">
        <v>451</v>
      </c>
      <c r="BA181" s="312" t="s">
        <v>451</v>
      </c>
      <c r="BB181" s="312" t="s">
        <v>451</v>
      </c>
      <c r="BC181" s="312" t="s">
        <v>451</v>
      </c>
      <c r="BD181" s="312" t="s">
        <v>451</v>
      </c>
      <c r="BE181" s="348" t="s">
        <v>451</v>
      </c>
      <c r="BF181" s="312" t="s">
        <v>451</v>
      </c>
      <c r="BG181" s="311" t="s">
        <v>451</v>
      </c>
      <c r="BH181" s="312" t="s">
        <v>451</v>
      </c>
      <c r="BI181" s="312" t="s">
        <v>451</v>
      </c>
      <c r="BJ181" s="312" t="s">
        <v>451</v>
      </c>
      <c r="BK181" s="312" t="s">
        <v>451</v>
      </c>
      <c r="BL181" s="348" t="s">
        <v>451</v>
      </c>
      <c r="BM181" s="312" t="s">
        <v>451</v>
      </c>
      <c r="BN181" s="311" t="s">
        <v>451</v>
      </c>
      <c r="BO181" s="312" t="s">
        <v>451</v>
      </c>
      <c r="BP181" s="312" t="s">
        <v>451</v>
      </c>
      <c r="BQ181" s="312" t="s">
        <v>451</v>
      </c>
      <c r="BR181" s="312" t="s">
        <v>451</v>
      </c>
      <c r="BS181" s="348" t="s">
        <v>451</v>
      </c>
      <c r="BT181" s="348" t="s">
        <v>451</v>
      </c>
    </row>
    <row r="182" spans="2:72">
      <c r="B182" s="736" t="s">
        <v>50</v>
      </c>
      <c r="C182" s="354" t="s">
        <v>451</v>
      </c>
      <c r="D182" s="355">
        <v>8</v>
      </c>
      <c r="E182" s="355">
        <v>1</v>
      </c>
      <c r="F182" s="355">
        <v>2</v>
      </c>
      <c r="G182" s="355">
        <v>12</v>
      </c>
      <c r="H182" s="355">
        <v>1</v>
      </c>
      <c r="I182" s="356">
        <v>4</v>
      </c>
      <c r="J182" s="355">
        <v>28</v>
      </c>
      <c r="K182" s="354" t="s">
        <v>451</v>
      </c>
      <c r="L182" s="355">
        <v>5</v>
      </c>
      <c r="M182" s="355">
        <v>1</v>
      </c>
      <c r="N182" s="355">
        <v>1</v>
      </c>
      <c r="O182" s="355">
        <v>10</v>
      </c>
      <c r="P182" s="355">
        <v>3</v>
      </c>
      <c r="Q182" s="356">
        <v>6</v>
      </c>
      <c r="R182" s="355">
        <v>26</v>
      </c>
      <c r="S182" s="354">
        <v>1</v>
      </c>
      <c r="T182" s="355">
        <v>9</v>
      </c>
      <c r="U182" s="355" t="s">
        <v>451</v>
      </c>
      <c r="V182" s="355">
        <v>6</v>
      </c>
      <c r="W182" s="355">
        <v>10</v>
      </c>
      <c r="X182" s="355">
        <v>8</v>
      </c>
      <c r="Y182" s="356">
        <v>8</v>
      </c>
      <c r="Z182" s="355">
        <v>42</v>
      </c>
      <c r="AA182" s="354">
        <v>2</v>
      </c>
      <c r="AB182" s="355">
        <v>9</v>
      </c>
      <c r="AC182" s="355" t="s">
        <v>451</v>
      </c>
      <c r="AD182" s="355">
        <v>2</v>
      </c>
      <c r="AE182" s="355">
        <v>9</v>
      </c>
      <c r="AF182" s="355">
        <v>1</v>
      </c>
      <c r="AG182" s="356">
        <v>4</v>
      </c>
      <c r="AH182" s="355">
        <v>27</v>
      </c>
      <c r="AI182" s="354" t="s">
        <v>451</v>
      </c>
      <c r="AJ182" s="355">
        <v>2</v>
      </c>
      <c r="AK182" s="355">
        <v>2</v>
      </c>
      <c r="AL182" s="355">
        <v>4</v>
      </c>
      <c r="AM182" s="355">
        <v>18</v>
      </c>
      <c r="AN182" s="355">
        <v>3</v>
      </c>
      <c r="AO182" s="356">
        <v>4</v>
      </c>
      <c r="AP182" s="355">
        <v>33</v>
      </c>
      <c r="AQ182" s="354" t="s">
        <v>451</v>
      </c>
      <c r="AR182" s="355">
        <v>8</v>
      </c>
      <c r="AS182" s="355">
        <v>2</v>
      </c>
      <c r="AT182" s="355">
        <v>4</v>
      </c>
      <c r="AU182" s="355">
        <v>15</v>
      </c>
      <c r="AV182" s="355">
        <v>4</v>
      </c>
      <c r="AW182" s="356">
        <v>6</v>
      </c>
      <c r="AX182" s="355">
        <v>39</v>
      </c>
      <c r="AY182" s="354" t="s">
        <v>451</v>
      </c>
      <c r="AZ182" s="355">
        <v>3</v>
      </c>
      <c r="BA182" s="355">
        <v>2</v>
      </c>
      <c r="BB182" s="355">
        <v>4</v>
      </c>
      <c r="BC182" s="355">
        <v>4</v>
      </c>
      <c r="BD182" s="355" t="s">
        <v>451</v>
      </c>
      <c r="BE182" s="356">
        <v>7</v>
      </c>
      <c r="BF182" s="355">
        <v>20</v>
      </c>
      <c r="BG182" s="354" t="s">
        <v>451</v>
      </c>
      <c r="BH182" s="355">
        <v>6</v>
      </c>
      <c r="BI182" s="355">
        <v>2</v>
      </c>
      <c r="BJ182" s="355">
        <v>11</v>
      </c>
      <c r="BK182" s="355" t="s">
        <v>451</v>
      </c>
      <c r="BL182" s="356">
        <v>7</v>
      </c>
      <c r="BM182" s="355">
        <v>26</v>
      </c>
      <c r="BN182" s="354" t="s">
        <v>451</v>
      </c>
      <c r="BO182" s="355" t="s">
        <v>451</v>
      </c>
      <c r="BP182" s="355" t="s">
        <v>451</v>
      </c>
      <c r="BQ182" s="355" t="s">
        <v>451</v>
      </c>
      <c r="BR182" s="355" t="s">
        <v>451</v>
      </c>
      <c r="BS182" s="356" t="s">
        <v>451</v>
      </c>
      <c r="BT182" s="356" t="s">
        <v>451</v>
      </c>
    </row>
    <row r="183" spans="2:72">
      <c r="B183" s="737" t="s">
        <v>512</v>
      </c>
      <c r="C183" s="311" t="s">
        <v>451</v>
      </c>
      <c r="D183" s="312">
        <v>2</v>
      </c>
      <c r="E183" s="312" t="s">
        <v>451</v>
      </c>
      <c r="F183" s="312" t="s">
        <v>451</v>
      </c>
      <c r="G183" s="312" t="s">
        <v>451</v>
      </c>
      <c r="H183" s="312">
        <v>1</v>
      </c>
      <c r="I183" s="348" t="s">
        <v>451</v>
      </c>
      <c r="J183" s="312">
        <v>3</v>
      </c>
      <c r="K183" s="311" t="s">
        <v>451</v>
      </c>
      <c r="L183" s="312" t="s">
        <v>451</v>
      </c>
      <c r="M183" s="312" t="s">
        <v>451</v>
      </c>
      <c r="N183" s="312" t="s">
        <v>451</v>
      </c>
      <c r="O183" s="312" t="s">
        <v>451</v>
      </c>
      <c r="P183" s="312">
        <v>2</v>
      </c>
      <c r="Q183" s="348" t="s">
        <v>451</v>
      </c>
      <c r="R183" s="312">
        <v>2</v>
      </c>
      <c r="S183" s="311" t="s">
        <v>451</v>
      </c>
      <c r="T183" s="312">
        <v>1</v>
      </c>
      <c r="U183" s="312" t="s">
        <v>451</v>
      </c>
      <c r="V183" s="312" t="s">
        <v>451</v>
      </c>
      <c r="W183" s="312" t="s">
        <v>451</v>
      </c>
      <c r="X183" s="312" t="s">
        <v>451</v>
      </c>
      <c r="Y183" s="348" t="s">
        <v>451</v>
      </c>
      <c r="Z183" s="312">
        <v>1</v>
      </c>
      <c r="AA183" s="311" t="s">
        <v>451</v>
      </c>
      <c r="AB183" s="312">
        <v>1</v>
      </c>
      <c r="AC183" s="312" t="s">
        <v>451</v>
      </c>
      <c r="AD183" s="312" t="s">
        <v>451</v>
      </c>
      <c r="AE183" s="312" t="s">
        <v>451</v>
      </c>
      <c r="AF183" s="312" t="s">
        <v>451</v>
      </c>
      <c r="AG183" s="348" t="s">
        <v>451</v>
      </c>
      <c r="AH183" s="312">
        <v>1</v>
      </c>
      <c r="AI183" s="311" t="s">
        <v>451</v>
      </c>
      <c r="AJ183" s="312" t="s">
        <v>451</v>
      </c>
      <c r="AK183" s="312" t="s">
        <v>451</v>
      </c>
      <c r="AL183" s="312" t="s">
        <v>451</v>
      </c>
      <c r="AM183" s="312" t="s">
        <v>451</v>
      </c>
      <c r="AN183" s="312" t="s">
        <v>451</v>
      </c>
      <c r="AO183" s="348" t="s">
        <v>451</v>
      </c>
      <c r="AP183" s="312" t="s">
        <v>451</v>
      </c>
      <c r="AQ183" s="311" t="s">
        <v>451</v>
      </c>
      <c r="AR183" s="312" t="s">
        <v>451</v>
      </c>
      <c r="AS183" s="312" t="s">
        <v>451</v>
      </c>
      <c r="AT183" s="312" t="s">
        <v>451</v>
      </c>
      <c r="AU183" s="312">
        <v>2</v>
      </c>
      <c r="AV183" s="312" t="s">
        <v>451</v>
      </c>
      <c r="AW183" s="348" t="s">
        <v>451</v>
      </c>
      <c r="AX183" s="312">
        <v>2</v>
      </c>
      <c r="AY183" s="311" t="s">
        <v>451</v>
      </c>
      <c r="AZ183" s="312" t="s">
        <v>451</v>
      </c>
      <c r="BA183" s="312" t="s">
        <v>451</v>
      </c>
      <c r="BB183" s="312" t="s">
        <v>451</v>
      </c>
      <c r="BC183" s="312" t="s">
        <v>451</v>
      </c>
      <c r="BD183" s="312" t="s">
        <v>451</v>
      </c>
      <c r="BE183" s="348" t="s">
        <v>451</v>
      </c>
      <c r="BF183" s="312" t="s">
        <v>451</v>
      </c>
      <c r="BG183" s="311" t="s">
        <v>451</v>
      </c>
      <c r="BH183" s="312" t="s">
        <v>451</v>
      </c>
      <c r="BI183" s="312" t="s">
        <v>451</v>
      </c>
      <c r="BJ183" s="312" t="s">
        <v>451</v>
      </c>
      <c r="BK183" s="312" t="s">
        <v>451</v>
      </c>
      <c r="BL183" s="348" t="s">
        <v>451</v>
      </c>
      <c r="BM183" s="312" t="s">
        <v>451</v>
      </c>
      <c r="BN183" s="311" t="s">
        <v>451</v>
      </c>
      <c r="BO183" s="312" t="s">
        <v>451</v>
      </c>
      <c r="BP183" s="312" t="s">
        <v>451</v>
      </c>
      <c r="BQ183" s="312" t="s">
        <v>451</v>
      </c>
      <c r="BR183" s="312" t="s">
        <v>451</v>
      </c>
      <c r="BS183" s="348" t="s">
        <v>451</v>
      </c>
      <c r="BT183" s="348" t="s">
        <v>451</v>
      </c>
    </row>
    <row r="184" spans="2:72">
      <c r="B184" s="737" t="s">
        <v>513</v>
      </c>
      <c r="C184" s="311" t="s">
        <v>451</v>
      </c>
      <c r="D184" s="312">
        <v>1</v>
      </c>
      <c r="E184" s="312">
        <v>1</v>
      </c>
      <c r="F184" s="312">
        <v>1</v>
      </c>
      <c r="G184" s="312" t="s">
        <v>451</v>
      </c>
      <c r="H184" s="312" t="s">
        <v>451</v>
      </c>
      <c r="I184" s="348" t="s">
        <v>451</v>
      </c>
      <c r="J184" s="312">
        <v>3</v>
      </c>
      <c r="K184" s="311" t="s">
        <v>451</v>
      </c>
      <c r="L184" s="312">
        <v>2</v>
      </c>
      <c r="M184" s="312" t="s">
        <v>451</v>
      </c>
      <c r="N184" s="312" t="s">
        <v>451</v>
      </c>
      <c r="O184" s="312" t="s">
        <v>451</v>
      </c>
      <c r="P184" s="312" t="s">
        <v>451</v>
      </c>
      <c r="Q184" s="348" t="s">
        <v>451</v>
      </c>
      <c r="R184" s="312">
        <v>2</v>
      </c>
      <c r="S184" s="311" t="s">
        <v>451</v>
      </c>
      <c r="T184" s="312" t="s">
        <v>451</v>
      </c>
      <c r="U184" s="312" t="s">
        <v>451</v>
      </c>
      <c r="V184" s="312">
        <v>1</v>
      </c>
      <c r="W184" s="312">
        <v>1</v>
      </c>
      <c r="X184" s="312">
        <v>1</v>
      </c>
      <c r="Y184" s="348" t="s">
        <v>451</v>
      </c>
      <c r="Z184" s="312">
        <v>3</v>
      </c>
      <c r="AA184" s="311" t="s">
        <v>451</v>
      </c>
      <c r="AB184" s="312" t="s">
        <v>451</v>
      </c>
      <c r="AC184" s="312" t="s">
        <v>451</v>
      </c>
      <c r="AD184" s="312" t="s">
        <v>451</v>
      </c>
      <c r="AE184" s="312" t="s">
        <v>451</v>
      </c>
      <c r="AF184" s="312" t="s">
        <v>451</v>
      </c>
      <c r="AG184" s="348" t="s">
        <v>451</v>
      </c>
      <c r="AH184" s="312" t="s">
        <v>451</v>
      </c>
      <c r="AI184" s="311" t="s">
        <v>451</v>
      </c>
      <c r="AJ184" s="312" t="s">
        <v>451</v>
      </c>
      <c r="AK184" s="312" t="s">
        <v>451</v>
      </c>
      <c r="AL184" s="312" t="s">
        <v>451</v>
      </c>
      <c r="AM184" s="312" t="s">
        <v>451</v>
      </c>
      <c r="AN184" s="312" t="s">
        <v>451</v>
      </c>
      <c r="AO184" s="348">
        <v>1</v>
      </c>
      <c r="AP184" s="312">
        <v>1</v>
      </c>
      <c r="AQ184" s="311" t="s">
        <v>451</v>
      </c>
      <c r="AR184" s="312" t="s">
        <v>451</v>
      </c>
      <c r="AS184" s="312" t="s">
        <v>451</v>
      </c>
      <c r="AT184" s="312" t="s">
        <v>451</v>
      </c>
      <c r="AU184" s="312" t="s">
        <v>451</v>
      </c>
      <c r="AV184" s="312" t="s">
        <v>451</v>
      </c>
      <c r="AW184" s="348" t="s">
        <v>451</v>
      </c>
      <c r="AX184" s="312" t="s">
        <v>451</v>
      </c>
      <c r="AY184" s="311" t="s">
        <v>451</v>
      </c>
      <c r="AZ184" s="312" t="s">
        <v>451</v>
      </c>
      <c r="BA184" s="312" t="s">
        <v>451</v>
      </c>
      <c r="BB184" s="312">
        <v>1</v>
      </c>
      <c r="BC184" s="312">
        <v>1</v>
      </c>
      <c r="BD184" s="312" t="s">
        <v>451</v>
      </c>
      <c r="BE184" s="348">
        <v>1</v>
      </c>
      <c r="BF184" s="312">
        <v>3</v>
      </c>
      <c r="BG184" s="311" t="s">
        <v>451</v>
      </c>
      <c r="BH184" s="312" t="s">
        <v>451</v>
      </c>
      <c r="BI184" s="312">
        <v>1</v>
      </c>
      <c r="BJ184" s="312">
        <v>2</v>
      </c>
      <c r="BK184" s="312" t="s">
        <v>451</v>
      </c>
      <c r="BL184" s="348" t="s">
        <v>451</v>
      </c>
      <c r="BM184" s="312">
        <v>3</v>
      </c>
      <c r="BN184" s="311" t="s">
        <v>451</v>
      </c>
      <c r="BO184" s="312" t="s">
        <v>451</v>
      </c>
      <c r="BP184" s="312" t="s">
        <v>451</v>
      </c>
      <c r="BQ184" s="312" t="s">
        <v>451</v>
      </c>
      <c r="BR184" s="312" t="s">
        <v>451</v>
      </c>
      <c r="BS184" s="348" t="s">
        <v>451</v>
      </c>
      <c r="BT184" s="348" t="s">
        <v>451</v>
      </c>
    </row>
    <row r="185" spans="2:72">
      <c r="B185" s="737" t="s">
        <v>523</v>
      </c>
      <c r="C185" s="311" t="s">
        <v>451</v>
      </c>
      <c r="D185" s="312">
        <v>1</v>
      </c>
      <c r="E185" s="312" t="s">
        <v>451</v>
      </c>
      <c r="F185" s="312" t="s">
        <v>451</v>
      </c>
      <c r="G185" s="312">
        <v>1</v>
      </c>
      <c r="H185" s="312" t="s">
        <v>451</v>
      </c>
      <c r="I185" s="348" t="s">
        <v>451</v>
      </c>
      <c r="J185" s="312">
        <v>2</v>
      </c>
      <c r="K185" s="311" t="s">
        <v>451</v>
      </c>
      <c r="L185" s="312" t="s">
        <v>451</v>
      </c>
      <c r="M185" s="312" t="s">
        <v>451</v>
      </c>
      <c r="N185" s="312" t="s">
        <v>451</v>
      </c>
      <c r="O185" s="312" t="s">
        <v>451</v>
      </c>
      <c r="P185" s="312" t="s">
        <v>451</v>
      </c>
      <c r="Q185" s="348" t="s">
        <v>451</v>
      </c>
      <c r="R185" s="312" t="s">
        <v>451</v>
      </c>
      <c r="S185" s="311" t="s">
        <v>451</v>
      </c>
      <c r="T185" s="312" t="s">
        <v>451</v>
      </c>
      <c r="U185" s="312" t="s">
        <v>451</v>
      </c>
      <c r="V185" s="312" t="s">
        <v>451</v>
      </c>
      <c r="W185" s="312" t="s">
        <v>451</v>
      </c>
      <c r="X185" s="312" t="s">
        <v>451</v>
      </c>
      <c r="Y185" s="348" t="s">
        <v>451</v>
      </c>
      <c r="Z185" s="312" t="s">
        <v>451</v>
      </c>
      <c r="AA185" s="311" t="s">
        <v>451</v>
      </c>
      <c r="AB185" s="312" t="s">
        <v>451</v>
      </c>
      <c r="AC185" s="312" t="s">
        <v>451</v>
      </c>
      <c r="AD185" s="312" t="s">
        <v>451</v>
      </c>
      <c r="AE185" s="312" t="s">
        <v>451</v>
      </c>
      <c r="AF185" s="312" t="s">
        <v>451</v>
      </c>
      <c r="AG185" s="348" t="s">
        <v>451</v>
      </c>
      <c r="AH185" s="312" t="s">
        <v>451</v>
      </c>
      <c r="AI185" s="311" t="s">
        <v>451</v>
      </c>
      <c r="AJ185" s="312" t="s">
        <v>451</v>
      </c>
      <c r="AK185" s="312" t="s">
        <v>451</v>
      </c>
      <c r="AL185" s="312" t="s">
        <v>451</v>
      </c>
      <c r="AM185" s="312">
        <v>1</v>
      </c>
      <c r="AN185" s="312" t="s">
        <v>451</v>
      </c>
      <c r="AO185" s="348" t="s">
        <v>451</v>
      </c>
      <c r="AP185" s="312">
        <v>1</v>
      </c>
      <c r="AQ185" s="311" t="s">
        <v>451</v>
      </c>
      <c r="AR185" s="312" t="s">
        <v>451</v>
      </c>
      <c r="AS185" s="312" t="s">
        <v>451</v>
      </c>
      <c r="AT185" s="312" t="s">
        <v>451</v>
      </c>
      <c r="AU185" s="312" t="s">
        <v>451</v>
      </c>
      <c r="AV185" s="312" t="s">
        <v>451</v>
      </c>
      <c r="AW185" s="348" t="s">
        <v>451</v>
      </c>
      <c r="AX185" s="312" t="s">
        <v>451</v>
      </c>
      <c r="AY185" s="311" t="s">
        <v>451</v>
      </c>
      <c r="AZ185" s="312" t="s">
        <v>451</v>
      </c>
      <c r="BA185" s="312" t="s">
        <v>451</v>
      </c>
      <c r="BB185" s="312" t="s">
        <v>451</v>
      </c>
      <c r="BC185" s="312" t="s">
        <v>451</v>
      </c>
      <c r="BD185" s="312" t="s">
        <v>451</v>
      </c>
      <c r="BE185" s="348" t="s">
        <v>451</v>
      </c>
      <c r="BF185" s="312" t="s">
        <v>451</v>
      </c>
      <c r="BG185" s="311" t="s">
        <v>451</v>
      </c>
      <c r="BH185" s="312" t="s">
        <v>451</v>
      </c>
      <c r="BI185" s="312" t="s">
        <v>451</v>
      </c>
      <c r="BJ185" s="312" t="s">
        <v>451</v>
      </c>
      <c r="BK185" s="312" t="s">
        <v>451</v>
      </c>
      <c r="BL185" s="348" t="s">
        <v>451</v>
      </c>
      <c r="BM185" s="312" t="s">
        <v>451</v>
      </c>
      <c r="BN185" s="311" t="s">
        <v>451</v>
      </c>
      <c r="BO185" s="312" t="s">
        <v>451</v>
      </c>
      <c r="BP185" s="312" t="s">
        <v>451</v>
      </c>
      <c r="BQ185" s="312" t="s">
        <v>451</v>
      </c>
      <c r="BR185" s="312" t="s">
        <v>451</v>
      </c>
      <c r="BS185" s="348" t="s">
        <v>451</v>
      </c>
      <c r="BT185" s="348" t="s">
        <v>451</v>
      </c>
    </row>
    <row r="186" spans="2:72">
      <c r="B186" s="737" t="s">
        <v>524</v>
      </c>
      <c r="C186" s="311" t="s">
        <v>451</v>
      </c>
      <c r="D186" s="312" t="s">
        <v>451</v>
      </c>
      <c r="E186" s="312" t="s">
        <v>451</v>
      </c>
      <c r="F186" s="312" t="s">
        <v>451</v>
      </c>
      <c r="G186" s="312" t="s">
        <v>451</v>
      </c>
      <c r="H186" s="312" t="s">
        <v>451</v>
      </c>
      <c r="I186" s="348" t="s">
        <v>451</v>
      </c>
      <c r="J186" s="312" t="s">
        <v>451</v>
      </c>
      <c r="K186" s="311" t="s">
        <v>451</v>
      </c>
      <c r="L186" s="312" t="s">
        <v>451</v>
      </c>
      <c r="M186" s="312" t="s">
        <v>451</v>
      </c>
      <c r="N186" s="312" t="s">
        <v>451</v>
      </c>
      <c r="O186" s="312" t="s">
        <v>451</v>
      </c>
      <c r="P186" s="312">
        <v>1</v>
      </c>
      <c r="Q186" s="348">
        <v>2</v>
      </c>
      <c r="R186" s="312">
        <v>3</v>
      </c>
      <c r="S186" s="311" t="s">
        <v>451</v>
      </c>
      <c r="T186" s="312" t="s">
        <v>451</v>
      </c>
      <c r="U186" s="312" t="s">
        <v>451</v>
      </c>
      <c r="V186" s="312" t="s">
        <v>451</v>
      </c>
      <c r="W186" s="312" t="s">
        <v>451</v>
      </c>
      <c r="X186" s="312">
        <v>2</v>
      </c>
      <c r="Y186" s="348">
        <v>2</v>
      </c>
      <c r="Z186" s="312">
        <v>4</v>
      </c>
      <c r="AA186" s="311" t="s">
        <v>451</v>
      </c>
      <c r="AB186" s="312" t="s">
        <v>451</v>
      </c>
      <c r="AC186" s="312" t="s">
        <v>451</v>
      </c>
      <c r="AD186" s="312" t="s">
        <v>451</v>
      </c>
      <c r="AE186" s="312" t="s">
        <v>451</v>
      </c>
      <c r="AF186" s="312" t="s">
        <v>451</v>
      </c>
      <c r="AG186" s="348" t="s">
        <v>451</v>
      </c>
      <c r="AH186" s="312" t="s">
        <v>451</v>
      </c>
      <c r="AI186" s="311" t="s">
        <v>451</v>
      </c>
      <c r="AJ186" s="312" t="s">
        <v>451</v>
      </c>
      <c r="AK186" s="312" t="s">
        <v>451</v>
      </c>
      <c r="AL186" s="312" t="s">
        <v>451</v>
      </c>
      <c r="AM186" s="312">
        <v>1</v>
      </c>
      <c r="AN186" s="312" t="s">
        <v>451</v>
      </c>
      <c r="AO186" s="348">
        <v>1</v>
      </c>
      <c r="AP186" s="312">
        <v>2</v>
      </c>
      <c r="AQ186" s="311" t="s">
        <v>451</v>
      </c>
      <c r="AR186" s="312" t="s">
        <v>451</v>
      </c>
      <c r="AS186" s="312" t="s">
        <v>451</v>
      </c>
      <c r="AT186" s="312">
        <v>1</v>
      </c>
      <c r="AU186" s="312" t="s">
        <v>451</v>
      </c>
      <c r="AV186" s="312" t="s">
        <v>451</v>
      </c>
      <c r="AW186" s="348">
        <v>1</v>
      </c>
      <c r="AX186" s="312">
        <v>2</v>
      </c>
      <c r="AY186" s="311" t="s">
        <v>451</v>
      </c>
      <c r="AZ186" s="312" t="s">
        <v>451</v>
      </c>
      <c r="BA186" s="312" t="s">
        <v>451</v>
      </c>
      <c r="BB186" s="312">
        <v>1</v>
      </c>
      <c r="BC186" s="312" t="s">
        <v>451</v>
      </c>
      <c r="BD186" s="312" t="s">
        <v>451</v>
      </c>
      <c r="BE186" s="348">
        <v>4</v>
      </c>
      <c r="BF186" s="312">
        <v>5</v>
      </c>
      <c r="BG186" s="311" t="s">
        <v>451</v>
      </c>
      <c r="BH186" s="312" t="s">
        <v>451</v>
      </c>
      <c r="BI186" s="312" t="s">
        <v>451</v>
      </c>
      <c r="BJ186" s="312" t="s">
        <v>451</v>
      </c>
      <c r="BK186" s="312" t="s">
        <v>451</v>
      </c>
      <c r="BL186" s="348" t="s">
        <v>451</v>
      </c>
      <c r="BM186" s="312" t="s">
        <v>451</v>
      </c>
      <c r="BN186" s="311" t="s">
        <v>451</v>
      </c>
      <c r="BO186" s="312" t="s">
        <v>451</v>
      </c>
      <c r="BP186" s="312" t="s">
        <v>451</v>
      </c>
      <c r="BQ186" s="312" t="s">
        <v>451</v>
      </c>
      <c r="BR186" s="312" t="s">
        <v>451</v>
      </c>
      <c r="BS186" s="348" t="s">
        <v>451</v>
      </c>
      <c r="BT186" s="348" t="s">
        <v>451</v>
      </c>
    </row>
    <row r="187" spans="2:72">
      <c r="B187" s="737" t="s">
        <v>525</v>
      </c>
      <c r="C187" s="311" t="s">
        <v>451</v>
      </c>
      <c r="D187" s="312" t="s">
        <v>451</v>
      </c>
      <c r="E187" s="312" t="s">
        <v>451</v>
      </c>
      <c r="F187" s="312" t="s">
        <v>451</v>
      </c>
      <c r="G187" s="312" t="s">
        <v>451</v>
      </c>
      <c r="H187" s="312" t="s">
        <v>451</v>
      </c>
      <c r="I187" s="348">
        <v>1</v>
      </c>
      <c r="J187" s="312">
        <v>1</v>
      </c>
      <c r="K187" s="311" t="s">
        <v>451</v>
      </c>
      <c r="L187" s="312" t="s">
        <v>451</v>
      </c>
      <c r="M187" s="312" t="s">
        <v>451</v>
      </c>
      <c r="N187" s="312" t="s">
        <v>451</v>
      </c>
      <c r="O187" s="312" t="s">
        <v>451</v>
      </c>
      <c r="P187" s="312" t="s">
        <v>451</v>
      </c>
      <c r="Q187" s="348" t="s">
        <v>451</v>
      </c>
      <c r="R187" s="312" t="s">
        <v>451</v>
      </c>
      <c r="S187" s="311" t="s">
        <v>451</v>
      </c>
      <c r="T187" s="312" t="s">
        <v>451</v>
      </c>
      <c r="U187" s="312" t="s">
        <v>451</v>
      </c>
      <c r="V187" s="312" t="s">
        <v>451</v>
      </c>
      <c r="W187" s="312" t="s">
        <v>451</v>
      </c>
      <c r="X187" s="312" t="s">
        <v>451</v>
      </c>
      <c r="Y187" s="348">
        <v>1</v>
      </c>
      <c r="Z187" s="312">
        <v>1</v>
      </c>
      <c r="AA187" s="311" t="s">
        <v>451</v>
      </c>
      <c r="AB187" s="312" t="s">
        <v>451</v>
      </c>
      <c r="AC187" s="312" t="s">
        <v>451</v>
      </c>
      <c r="AD187" s="312" t="s">
        <v>451</v>
      </c>
      <c r="AE187" s="312" t="s">
        <v>451</v>
      </c>
      <c r="AF187" s="312" t="s">
        <v>451</v>
      </c>
      <c r="AG187" s="348" t="s">
        <v>451</v>
      </c>
      <c r="AH187" s="312" t="s">
        <v>451</v>
      </c>
      <c r="AI187" s="311" t="s">
        <v>451</v>
      </c>
      <c r="AJ187" s="312" t="s">
        <v>451</v>
      </c>
      <c r="AK187" s="312" t="s">
        <v>451</v>
      </c>
      <c r="AL187" s="312" t="s">
        <v>451</v>
      </c>
      <c r="AM187" s="312">
        <v>1</v>
      </c>
      <c r="AN187" s="312" t="s">
        <v>451</v>
      </c>
      <c r="AO187" s="348" t="s">
        <v>451</v>
      </c>
      <c r="AP187" s="312">
        <v>1</v>
      </c>
      <c r="AQ187" s="311" t="s">
        <v>451</v>
      </c>
      <c r="AR187" s="312">
        <v>1</v>
      </c>
      <c r="AS187" s="312" t="s">
        <v>451</v>
      </c>
      <c r="AT187" s="312" t="s">
        <v>451</v>
      </c>
      <c r="AU187" s="312" t="s">
        <v>451</v>
      </c>
      <c r="AV187" s="312" t="s">
        <v>451</v>
      </c>
      <c r="AW187" s="348" t="s">
        <v>451</v>
      </c>
      <c r="AX187" s="312">
        <v>1</v>
      </c>
      <c r="AY187" s="311" t="s">
        <v>451</v>
      </c>
      <c r="AZ187" s="312" t="s">
        <v>451</v>
      </c>
      <c r="BA187" s="312" t="s">
        <v>451</v>
      </c>
      <c r="BB187" s="312">
        <v>1</v>
      </c>
      <c r="BC187" s="312" t="s">
        <v>451</v>
      </c>
      <c r="BD187" s="312" t="s">
        <v>451</v>
      </c>
      <c r="BE187" s="348" t="s">
        <v>451</v>
      </c>
      <c r="BF187" s="312">
        <v>1</v>
      </c>
      <c r="BG187" s="311" t="s">
        <v>451</v>
      </c>
      <c r="BH187" s="312" t="s">
        <v>451</v>
      </c>
      <c r="BI187" s="312" t="s">
        <v>451</v>
      </c>
      <c r="BJ187" s="312" t="s">
        <v>451</v>
      </c>
      <c r="BK187" s="312" t="s">
        <v>451</v>
      </c>
      <c r="BL187" s="348" t="s">
        <v>451</v>
      </c>
      <c r="BM187" s="312" t="s">
        <v>451</v>
      </c>
      <c r="BN187" s="311" t="s">
        <v>451</v>
      </c>
      <c r="BO187" s="312" t="s">
        <v>451</v>
      </c>
      <c r="BP187" s="312" t="s">
        <v>451</v>
      </c>
      <c r="BQ187" s="312" t="s">
        <v>451</v>
      </c>
      <c r="BR187" s="312" t="s">
        <v>451</v>
      </c>
      <c r="BS187" s="348" t="s">
        <v>451</v>
      </c>
      <c r="BT187" s="348" t="s">
        <v>451</v>
      </c>
    </row>
    <row r="188" spans="2:72">
      <c r="B188" s="737" t="s">
        <v>526</v>
      </c>
      <c r="C188" s="311" t="s">
        <v>451</v>
      </c>
      <c r="D188" s="312" t="s">
        <v>451</v>
      </c>
      <c r="E188" s="312" t="s">
        <v>451</v>
      </c>
      <c r="F188" s="312" t="s">
        <v>451</v>
      </c>
      <c r="G188" s="312" t="s">
        <v>451</v>
      </c>
      <c r="H188" s="312" t="s">
        <v>451</v>
      </c>
      <c r="I188" s="348" t="s">
        <v>451</v>
      </c>
      <c r="J188" s="312" t="s">
        <v>451</v>
      </c>
      <c r="K188" s="311" t="s">
        <v>451</v>
      </c>
      <c r="L188" s="312" t="s">
        <v>451</v>
      </c>
      <c r="M188" s="312" t="s">
        <v>451</v>
      </c>
      <c r="N188" s="312" t="s">
        <v>451</v>
      </c>
      <c r="O188" s="312" t="s">
        <v>451</v>
      </c>
      <c r="P188" s="312" t="s">
        <v>451</v>
      </c>
      <c r="Q188" s="348" t="s">
        <v>451</v>
      </c>
      <c r="R188" s="312" t="s">
        <v>451</v>
      </c>
      <c r="S188" s="311" t="s">
        <v>451</v>
      </c>
      <c r="T188" s="312" t="s">
        <v>451</v>
      </c>
      <c r="U188" s="312" t="s">
        <v>451</v>
      </c>
      <c r="V188" s="312" t="s">
        <v>451</v>
      </c>
      <c r="W188" s="312">
        <v>1</v>
      </c>
      <c r="X188" s="312" t="s">
        <v>451</v>
      </c>
      <c r="Y188" s="348" t="s">
        <v>451</v>
      </c>
      <c r="Z188" s="312">
        <v>1</v>
      </c>
      <c r="AA188" s="311" t="s">
        <v>451</v>
      </c>
      <c r="AB188" s="312" t="s">
        <v>451</v>
      </c>
      <c r="AC188" s="312" t="s">
        <v>451</v>
      </c>
      <c r="AD188" s="312" t="s">
        <v>451</v>
      </c>
      <c r="AE188" s="312" t="s">
        <v>451</v>
      </c>
      <c r="AF188" s="312" t="s">
        <v>451</v>
      </c>
      <c r="AG188" s="348" t="s">
        <v>451</v>
      </c>
      <c r="AH188" s="312" t="s">
        <v>451</v>
      </c>
      <c r="AI188" s="311" t="s">
        <v>451</v>
      </c>
      <c r="AJ188" s="312" t="s">
        <v>451</v>
      </c>
      <c r="AK188" s="312" t="s">
        <v>451</v>
      </c>
      <c r="AL188" s="312" t="s">
        <v>451</v>
      </c>
      <c r="AM188" s="312">
        <v>1</v>
      </c>
      <c r="AN188" s="312" t="s">
        <v>451</v>
      </c>
      <c r="AO188" s="348" t="s">
        <v>451</v>
      </c>
      <c r="AP188" s="312">
        <v>1</v>
      </c>
      <c r="AQ188" s="311" t="s">
        <v>451</v>
      </c>
      <c r="AR188" s="312" t="s">
        <v>451</v>
      </c>
      <c r="AS188" s="312" t="s">
        <v>451</v>
      </c>
      <c r="AT188" s="312" t="s">
        <v>451</v>
      </c>
      <c r="AU188" s="312" t="s">
        <v>451</v>
      </c>
      <c r="AV188" s="312" t="s">
        <v>451</v>
      </c>
      <c r="AW188" s="348" t="s">
        <v>451</v>
      </c>
      <c r="AX188" s="312" t="s">
        <v>451</v>
      </c>
      <c r="AY188" s="311" t="s">
        <v>451</v>
      </c>
      <c r="AZ188" s="312" t="s">
        <v>451</v>
      </c>
      <c r="BA188" s="312" t="s">
        <v>451</v>
      </c>
      <c r="BB188" s="312" t="s">
        <v>451</v>
      </c>
      <c r="BC188" s="312" t="s">
        <v>451</v>
      </c>
      <c r="BD188" s="312" t="s">
        <v>451</v>
      </c>
      <c r="BE188" s="348" t="s">
        <v>451</v>
      </c>
      <c r="BF188" s="312" t="s">
        <v>451</v>
      </c>
      <c r="BG188" s="311" t="s">
        <v>451</v>
      </c>
      <c r="BH188" s="312" t="s">
        <v>451</v>
      </c>
      <c r="BI188" s="312" t="s">
        <v>451</v>
      </c>
      <c r="BJ188" s="312" t="s">
        <v>451</v>
      </c>
      <c r="BK188" s="312" t="s">
        <v>451</v>
      </c>
      <c r="BL188" s="348" t="s">
        <v>451</v>
      </c>
      <c r="BM188" s="312" t="s">
        <v>451</v>
      </c>
      <c r="BN188" s="311" t="s">
        <v>451</v>
      </c>
      <c r="BO188" s="312" t="s">
        <v>451</v>
      </c>
      <c r="BP188" s="312" t="s">
        <v>451</v>
      </c>
      <c r="BQ188" s="312" t="s">
        <v>451</v>
      </c>
      <c r="BR188" s="312" t="s">
        <v>451</v>
      </c>
      <c r="BS188" s="348" t="s">
        <v>451</v>
      </c>
      <c r="BT188" s="348" t="s">
        <v>451</v>
      </c>
    </row>
    <row r="189" spans="2:72">
      <c r="B189" s="737" t="s">
        <v>527</v>
      </c>
      <c r="C189" s="311" t="s">
        <v>451</v>
      </c>
      <c r="D189" s="312" t="s">
        <v>451</v>
      </c>
      <c r="E189" s="312" t="s">
        <v>451</v>
      </c>
      <c r="F189" s="312" t="s">
        <v>451</v>
      </c>
      <c r="G189" s="312" t="s">
        <v>451</v>
      </c>
      <c r="H189" s="312" t="s">
        <v>451</v>
      </c>
      <c r="I189" s="348" t="s">
        <v>451</v>
      </c>
      <c r="J189" s="312" t="s">
        <v>451</v>
      </c>
      <c r="K189" s="311" t="s">
        <v>451</v>
      </c>
      <c r="L189" s="312" t="s">
        <v>451</v>
      </c>
      <c r="M189" s="312" t="s">
        <v>451</v>
      </c>
      <c r="N189" s="312" t="s">
        <v>451</v>
      </c>
      <c r="O189" s="312" t="s">
        <v>451</v>
      </c>
      <c r="P189" s="312" t="s">
        <v>451</v>
      </c>
      <c r="Q189" s="348" t="s">
        <v>451</v>
      </c>
      <c r="R189" s="312" t="s">
        <v>451</v>
      </c>
      <c r="S189" s="311" t="s">
        <v>451</v>
      </c>
      <c r="T189" s="312" t="s">
        <v>451</v>
      </c>
      <c r="U189" s="312" t="s">
        <v>451</v>
      </c>
      <c r="V189" s="312" t="s">
        <v>451</v>
      </c>
      <c r="W189" s="312" t="s">
        <v>451</v>
      </c>
      <c r="X189" s="312" t="s">
        <v>451</v>
      </c>
      <c r="Y189" s="348" t="s">
        <v>451</v>
      </c>
      <c r="Z189" s="312" t="s">
        <v>451</v>
      </c>
      <c r="AA189" s="311" t="s">
        <v>451</v>
      </c>
      <c r="AB189" s="312">
        <v>1</v>
      </c>
      <c r="AC189" s="312" t="s">
        <v>451</v>
      </c>
      <c r="AD189" s="312" t="s">
        <v>451</v>
      </c>
      <c r="AE189" s="312" t="s">
        <v>451</v>
      </c>
      <c r="AF189" s="312" t="s">
        <v>451</v>
      </c>
      <c r="AG189" s="348" t="s">
        <v>451</v>
      </c>
      <c r="AH189" s="312">
        <v>1</v>
      </c>
      <c r="AI189" s="311" t="s">
        <v>451</v>
      </c>
      <c r="AJ189" s="312" t="s">
        <v>451</v>
      </c>
      <c r="AK189" s="312" t="s">
        <v>451</v>
      </c>
      <c r="AL189" s="312" t="s">
        <v>451</v>
      </c>
      <c r="AM189" s="312" t="s">
        <v>451</v>
      </c>
      <c r="AN189" s="312" t="s">
        <v>451</v>
      </c>
      <c r="AO189" s="348" t="s">
        <v>451</v>
      </c>
      <c r="AP189" s="312" t="s">
        <v>451</v>
      </c>
      <c r="AQ189" s="311" t="s">
        <v>451</v>
      </c>
      <c r="AR189" s="312" t="s">
        <v>451</v>
      </c>
      <c r="AS189" s="312" t="s">
        <v>451</v>
      </c>
      <c r="AT189" s="312" t="s">
        <v>451</v>
      </c>
      <c r="AU189" s="312" t="s">
        <v>451</v>
      </c>
      <c r="AV189" s="312" t="s">
        <v>451</v>
      </c>
      <c r="AW189" s="348" t="s">
        <v>451</v>
      </c>
      <c r="AX189" s="312" t="s">
        <v>451</v>
      </c>
      <c r="AY189" s="311" t="s">
        <v>451</v>
      </c>
      <c r="AZ189" s="312" t="s">
        <v>451</v>
      </c>
      <c r="BA189" s="312" t="s">
        <v>451</v>
      </c>
      <c r="BB189" s="312" t="s">
        <v>451</v>
      </c>
      <c r="BC189" s="312" t="s">
        <v>451</v>
      </c>
      <c r="BD189" s="312" t="s">
        <v>451</v>
      </c>
      <c r="BE189" s="348" t="s">
        <v>451</v>
      </c>
      <c r="BF189" s="312" t="s">
        <v>451</v>
      </c>
      <c r="BG189" s="311" t="s">
        <v>451</v>
      </c>
      <c r="BH189" s="312" t="s">
        <v>451</v>
      </c>
      <c r="BI189" s="312" t="s">
        <v>451</v>
      </c>
      <c r="BJ189" s="312" t="s">
        <v>451</v>
      </c>
      <c r="BK189" s="312" t="s">
        <v>451</v>
      </c>
      <c r="BL189" s="348" t="s">
        <v>451</v>
      </c>
      <c r="BM189" s="312" t="s">
        <v>451</v>
      </c>
      <c r="BN189" s="311" t="s">
        <v>451</v>
      </c>
      <c r="BO189" s="312" t="s">
        <v>451</v>
      </c>
      <c r="BP189" s="312" t="s">
        <v>451</v>
      </c>
      <c r="BQ189" s="312" t="s">
        <v>451</v>
      </c>
      <c r="BR189" s="312" t="s">
        <v>451</v>
      </c>
      <c r="BS189" s="348" t="s">
        <v>451</v>
      </c>
      <c r="BT189" s="348" t="s">
        <v>451</v>
      </c>
    </row>
    <row r="190" spans="2:72">
      <c r="B190" s="737" t="s">
        <v>528</v>
      </c>
      <c r="C190" s="311" t="s">
        <v>451</v>
      </c>
      <c r="D190" s="312" t="s">
        <v>451</v>
      </c>
      <c r="E190" s="312" t="s">
        <v>451</v>
      </c>
      <c r="F190" s="312" t="s">
        <v>451</v>
      </c>
      <c r="G190" s="312" t="s">
        <v>451</v>
      </c>
      <c r="H190" s="312" t="s">
        <v>451</v>
      </c>
      <c r="I190" s="348" t="s">
        <v>451</v>
      </c>
      <c r="J190" s="312" t="s">
        <v>451</v>
      </c>
      <c r="K190" s="311" t="s">
        <v>451</v>
      </c>
      <c r="L190" s="312" t="s">
        <v>451</v>
      </c>
      <c r="M190" s="312" t="s">
        <v>451</v>
      </c>
      <c r="N190" s="312" t="s">
        <v>451</v>
      </c>
      <c r="O190" s="312" t="s">
        <v>451</v>
      </c>
      <c r="P190" s="312" t="s">
        <v>451</v>
      </c>
      <c r="Q190" s="348" t="s">
        <v>451</v>
      </c>
      <c r="R190" s="312" t="s">
        <v>451</v>
      </c>
      <c r="S190" s="311" t="s">
        <v>451</v>
      </c>
      <c r="T190" s="312" t="s">
        <v>451</v>
      </c>
      <c r="U190" s="312" t="s">
        <v>451</v>
      </c>
      <c r="V190" s="312" t="s">
        <v>451</v>
      </c>
      <c r="W190" s="312" t="s">
        <v>451</v>
      </c>
      <c r="X190" s="312" t="s">
        <v>451</v>
      </c>
      <c r="Y190" s="348" t="s">
        <v>451</v>
      </c>
      <c r="Z190" s="312" t="s">
        <v>451</v>
      </c>
      <c r="AA190" s="311" t="s">
        <v>451</v>
      </c>
      <c r="AB190" s="312" t="s">
        <v>451</v>
      </c>
      <c r="AC190" s="312" t="s">
        <v>451</v>
      </c>
      <c r="AD190" s="312" t="s">
        <v>451</v>
      </c>
      <c r="AE190" s="312" t="s">
        <v>451</v>
      </c>
      <c r="AF190" s="312" t="s">
        <v>451</v>
      </c>
      <c r="AG190" s="348" t="s">
        <v>451</v>
      </c>
      <c r="AH190" s="312" t="s">
        <v>451</v>
      </c>
      <c r="AI190" s="311" t="s">
        <v>451</v>
      </c>
      <c r="AJ190" s="312" t="s">
        <v>451</v>
      </c>
      <c r="AK190" s="312" t="s">
        <v>451</v>
      </c>
      <c r="AL190" s="312" t="s">
        <v>451</v>
      </c>
      <c r="AM190" s="312" t="s">
        <v>451</v>
      </c>
      <c r="AN190" s="312" t="s">
        <v>451</v>
      </c>
      <c r="AO190" s="348" t="s">
        <v>451</v>
      </c>
      <c r="AP190" s="312" t="s">
        <v>451</v>
      </c>
      <c r="AQ190" s="311" t="s">
        <v>451</v>
      </c>
      <c r="AR190" s="312">
        <v>1</v>
      </c>
      <c r="AS190" s="312" t="s">
        <v>451</v>
      </c>
      <c r="AT190" s="312" t="s">
        <v>451</v>
      </c>
      <c r="AU190" s="312" t="s">
        <v>451</v>
      </c>
      <c r="AV190" s="312" t="s">
        <v>451</v>
      </c>
      <c r="AW190" s="348" t="s">
        <v>451</v>
      </c>
      <c r="AX190" s="312">
        <v>1</v>
      </c>
      <c r="AY190" s="311" t="s">
        <v>451</v>
      </c>
      <c r="AZ190" s="312" t="s">
        <v>451</v>
      </c>
      <c r="BA190" s="312" t="s">
        <v>451</v>
      </c>
      <c r="BB190" s="312" t="s">
        <v>451</v>
      </c>
      <c r="BC190" s="312" t="s">
        <v>451</v>
      </c>
      <c r="BD190" s="312" t="s">
        <v>451</v>
      </c>
      <c r="BE190" s="348" t="s">
        <v>451</v>
      </c>
      <c r="BF190" s="312" t="s">
        <v>451</v>
      </c>
      <c r="BG190" s="311" t="s">
        <v>451</v>
      </c>
      <c r="BH190" s="312" t="s">
        <v>451</v>
      </c>
      <c r="BI190" s="312" t="s">
        <v>451</v>
      </c>
      <c r="BJ190" s="312" t="s">
        <v>451</v>
      </c>
      <c r="BK190" s="312" t="s">
        <v>451</v>
      </c>
      <c r="BL190" s="348" t="s">
        <v>451</v>
      </c>
      <c r="BM190" s="312" t="s">
        <v>451</v>
      </c>
      <c r="BN190" s="311" t="s">
        <v>451</v>
      </c>
      <c r="BO190" s="312" t="s">
        <v>451</v>
      </c>
      <c r="BP190" s="312" t="s">
        <v>451</v>
      </c>
      <c r="BQ190" s="312" t="s">
        <v>451</v>
      </c>
      <c r="BR190" s="312" t="s">
        <v>451</v>
      </c>
      <c r="BS190" s="348" t="s">
        <v>451</v>
      </c>
      <c r="BT190" s="348" t="s">
        <v>451</v>
      </c>
    </row>
    <row r="191" spans="2:72">
      <c r="B191" s="737" t="s">
        <v>529</v>
      </c>
      <c r="C191" s="311" t="s">
        <v>451</v>
      </c>
      <c r="D191" s="312">
        <v>3</v>
      </c>
      <c r="E191" s="312" t="s">
        <v>451</v>
      </c>
      <c r="F191" s="312" t="s">
        <v>451</v>
      </c>
      <c r="G191" s="312">
        <v>9</v>
      </c>
      <c r="H191" s="312" t="s">
        <v>451</v>
      </c>
      <c r="I191" s="348" t="s">
        <v>451</v>
      </c>
      <c r="J191" s="312">
        <v>12</v>
      </c>
      <c r="K191" s="311" t="s">
        <v>451</v>
      </c>
      <c r="L191" s="312">
        <v>3</v>
      </c>
      <c r="M191" s="312">
        <v>1</v>
      </c>
      <c r="N191" s="312">
        <v>1</v>
      </c>
      <c r="O191" s="312">
        <v>7</v>
      </c>
      <c r="P191" s="312" t="s">
        <v>451</v>
      </c>
      <c r="Q191" s="348">
        <v>1</v>
      </c>
      <c r="R191" s="312">
        <v>13</v>
      </c>
      <c r="S191" s="311" t="s">
        <v>451</v>
      </c>
      <c r="T191" s="312">
        <v>6</v>
      </c>
      <c r="U191" s="312" t="s">
        <v>451</v>
      </c>
      <c r="V191" s="312">
        <v>2</v>
      </c>
      <c r="W191" s="312">
        <v>8</v>
      </c>
      <c r="X191" s="312">
        <v>2</v>
      </c>
      <c r="Y191" s="348">
        <v>1</v>
      </c>
      <c r="Z191" s="312">
        <v>19</v>
      </c>
      <c r="AA191" s="311">
        <v>1</v>
      </c>
      <c r="AB191" s="312">
        <v>7</v>
      </c>
      <c r="AC191" s="312" t="s">
        <v>451</v>
      </c>
      <c r="AD191" s="312" t="s">
        <v>451</v>
      </c>
      <c r="AE191" s="312">
        <v>9</v>
      </c>
      <c r="AF191" s="312">
        <v>1</v>
      </c>
      <c r="AG191" s="348" t="s">
        <v>451</v>
      </c>
      <c r="AH191" s="312">
        <v>18</v>
      </c>
      <c r="AI191" s="311" t="s">
        <v>451</v>
      </c>
      <c r="AJ191" s="312">
        <v>2</v>
      </c>
      <c r="AK191" s="312">
        <v>2</v>
      </c>
      <c r="AL191" s="312">
        <v>2</v>
      </c>
      <c r="AM191" s="312">
        <v>14</v>
      </c>
      <c r="AN191" s="312">
        <v>3</v>
      </c>
      <c r="AO191" s="348" t="s">
        <v>451</v>
      </c>
      <c r="AP191" s="312">
        <v>23</v>
      </c>
      <c r="AQ191" s="311" t="s">
        <v>451</v>
      </c>
      <c r="AR191" s="312">
        <v>6</v>
      </c>
      <c r="AS191" s="312">
        <v>1</v>
      </c>
      <c r="AT191" s="312">
        <v>1</v>
      </c>
      <c r="AU191" s="312">
        <v>11</v>
      </c>
      <c r="AV191" s="312">
        <v>3</v>
      </c>
      <c r="AW191" s="348" t="s">
        <v>451</v>
      </c>
      <c r="AX191" s="312">
        <v>22</v>
      </c>
      <c r="AY191" s="311" t="s">
        <v>451</v>
      </c>
      <c r="AZ191" s="312">
        <v>2</v>
      </c>
      <c r="BA191" s="312" t="s">
        <v>451</v>
      </c>
      <c r="BB191" s="312">
        <v>1</v>
      </c>
      <c r="BC191" s="312">
        <v>3</v>
      </c>
      <c r="BD191" s="312" t="s">
        <v>451</v>
      </c>
      <c r="BE191" s="348" t="s">
        <v>451</v>
      </c>
      <c r="BF191" s="312">
        <v>6</v>
      </c>
      <c r="BG191" s="311" t="s">
        <v>451</v>
      </c>
      <c r="BH191" s="312">
        <v>5</v>
      </c>
      <c r="BI191" s="312" t="s">
        <v>451</v>
      </c>
      <c r="BJ191" s="312">
        <v>9</v>
      </c>
      <c r="BK191" s="312" t="s">
        <v>451</v>
      </c>
      <c r="BL191" s="348">
        <v>1</v>
      </c>
      <c r="BM191" s="312">
        <v>15</v>
      </c>
      <c r="BN191" s="311" t="s">
        <v>451</v>
      </c>
      <c r="BO191" s="312" t="s">
        <v>451</v>
      </c>
      <c r="BP191" s="312" t="s">
        <v>451</v>
      </c>
      <c r="BQ191" s="312" t="s">
        <v>451</v>
      </c>
      <c r="BR191" s="312" t="s">
        <v>451</v>
      </c>
      <c r="BS191" s="348" t="s">
        <v>451</v>
      </c>
      <c r="BT191" s="348" t="s">
        <v>451</v>
      </c>
    </row>
    <row r="192" spans="2:72">
      <c r="B192" s="737" t="s">
        <v>507</v>
      </c>
      <c r="C192" s="311" t="s">
        <v>451</v>
      </c>
      <c r="D192" s="312">
        <v>1</v>
      </c>
      <c r="E192" s="312" t="s">
        <v>451</v>
      </c>
      <c r="F192" s="312">
        <v>1</v>
      </c>
      <c r="G192" s="312">
        <v>2</v>
      </c>
      <c r="H192" s="312" t="s">
        <v>451</v>
      </c>
      <c r="I192" s="348">
        <v>3</v>
      </c>
      <c r="J192" s="312">
        <v>7</v>
      </c>
      <c r="K192" s="311" t="s">
        <v>451</v>
      </c>
      <c r="L192" s="312" t="s">
        <v>451</v>
      </c>
      <c r="M192" s="312" t="s">
        <v>451</v>
      </c>
      <c r="N192" s="312" t="s">
        <v>451</v>
      </c>
      <c r="O192" s="312">
        <v>3</v>
      </c>
      <c r="P192" s="312" t="s">
        <v>451</v>
      </c>
      <c r="Q192" s="348">
        <v>3</v>
      </c>
      <c r="R192" s="312">
        <v>6</v>
      </c>
      <c r="S192" s="311">
        <v>1</v>
      </c>
      <c r="T192" s="312">
        <v>2</v>
      </c>
      <c r="U192" s="312" t="s">
        <v>451</v>
      </c>
      <c r="V192" s="312">
        <v>3</v>
      </c>
      <c r="W192" s="312" t="s">
        <v>451</v>
      </c>
      <c r="X192" s="312">
        <v>3</v>
      </c>
      <c r="Y192" s="348">
        <v>4</v>
      </c>
      <c r="Z192" s="312">
        <v>13</v>
      </c>
      <c r="AA192" s="311">
        <v>1</v>
      </c>
      <c r="AB192" s="312" t="s">
        <v>451</v>
      </c>
      <c r="AC192" s="312" t="s">
        <v>451</v>
      </c>
      <c r="AD192" s="312">
        <v>2</v>
      </c>
      <c r="AE192" s="312" t="s">
        <v>451</v>
      </c>
      <c r="AF192" s="312" t="s">
        <v>451</v>
      </c>
      <c r="AG192" s="348">
        <v>4</v>
      </c>
      <c r="AH192" s="312">
        <v>7</v>
      </c>
      <c r="AI192" s="311" t="s">
        <v>451</v>
      </c>
      <c r="AJ192" s="312" t="s">
        <v>451</v>
      </c>
      <c r="AK192" s="312" t="s">
        <v>451</v>
      </c>
      <c r="AL192" s="312">
        <v>2</v>
      </c>
      <c r="AM192" s="312" t="s">
        <v>451</v>
      </c>
      <c r="AN192" s="312" t="s">
        <v>451</v>
      </c>
      <c r="AO192" s="348">
        <v>2</v>
      </c>
      <c r="AP192" s="312">
        <v>4</v>
      </c>
      <c r="AQ192" s="311" t="s">
        <v>451</v>
      </c>
      <c r="AR192" s="312" t="s">
        <v>451</v>
      </c>
      <c r="AS192" s="312" t="s">
        <v>451</v>
      </c>
      <c r="AT192" s="312">
        <v>2</v>
      </c>
      <c r="AU192" s="312">
        <v>1</v>
      </c>
      <c r="AV192" s="312">
        <v>1</v>
      </c>
      <c r="AW192" s="348">
        <v>5</v>
      </c>
      <c r="AX192" s="312">
        <v>9</v>
      </c>
      <c r="AY192" s="311" t="s">
        <v>451</v>
      </c>
      <c r="AZ192" s="312" t="s">
        <v>451</v>
      </c>
      <c r="BA192" s="312">
        <v>2</v>
      </c>
      <c r="BB192" s="312" t="s">
        <v>451</v>
      </c>
      <c r="BC192" s="312" t="s">
        <v>451</v>
      </c>
      <c r="BD192" s="312" t="s">
        <v>451</v>
      </c>
      <c r="BE192" s="348">
        <v>2</v>
      </c>
      <c r="BF192" s="312">
        <v>4</v>
      </c>
      <c r="BG192" s="311" t="s">
        <v>451</v>
      </c>
      <c r="BH192" s="312">
        <v>1</v>
      </c>
      <c r="BI192" s="312">
        <v>1</v>
      </c>
      <c r="BJ192" s="312" t="s">
        <v>451</v>
      </c>
      <c r="BK192" s="312" t="s">
        <v>451</v>
      </c>
      <c r="BL192" s="348">
        <v>6</v>
      </c>
      <c r="BM192" s="312">
        <v>8</v>
      </c>
      <c r="BN192" s="311" t="s">
        <v>451</v>
      </c>
      <c r="BO192" s="312" t="s">
        <v>451</v>
      </c>
      <c r="BP192" s="312" t="s">
        <v>451</v>
      </c>
      <c r="BQ192" s="312" t="s">
        <v>451</v>
      </c>
      <c r="BR192" s="312" t="s">
        <v>451</v>
      </c>
      <c r="BS192" s="348" t="s">
        <v>451</v>
      </c>
      <c r="BT192" s="348" t="s">
        <v>451</v>
      </c>
    </row>
    <row r="193" spans="2:72">
      <c r="B193" s="737" t="s">
        <v>510</v>
      </c>
      <c r="C193" s="311" t="s">
        <v>451</v>
      </c>
      <c r="D193" s="312" t="s">
        <v>451</v>
      </c>
      <c r="E193" s="312" t="s">
        <v>451</v>
      </c>
      <c r="F193" s="312" t="s">
        <v>451</v>
      </c>
      <c r="G193" s="312" t="s">
        <v>451</v>
      </c>
      <c r="H193" s="312" t="s">
        <v>451</v>
      </c>
      <c r="I193" s="348" t="s">
        <v>451</v>
      </c>
      <c r="J193" s="312" t="s">
        <v>451</v>
      </c>
      <c r="K193" s="311" t="s">
        <v>451</v>
      </c>
      <c r="L193" s="312" t="s">
        <v>451</v>
      </c>
      <c r="M193" s="312" t="s">
        <v>451</v>
      </c>
      <c r="N193" s="312" t="s">
        <v>451</v>
      </c>
      <c r="O193" s="312" t="s">
        <v>451</v>
      </c>
      <c r="P193" s="312" t="s">
        <v>451</v>
      </c>
      <c r="Q193" s="348" t="s">
        <v>451</v>
      </c>
      <c r="R193" s="312" t="s">
        <v>451</v>
      </c>
      <c r="S193" s="311" t="s">
        <v>451</v>
      </c>
      <c r="T193" s="312" t="s">
        <v>451</v>
      </c>
      <c r="U193" s="312" t="s">
        <v>451</v>
      </c>
      <c r="V193" s="312" t="s">
        <v>451</v>
      </c>
      <c r="W193" s="312" t="s">
        <v>451</v>
      </c>
      <c r="X193" s="312" t="s">
        <v>451</v>
      </c>
      <c r="Y193" s="348" t="s">
        <v>451</v>
      </c>
      <c r="Z193" s="312" t="s">
        <v>451</v>
      </c>
      <c r="AA193" s="311" t="s">
        <v>451</v>
      </c>
      <c r="AB193" s="312" t="s">
        <v>451</v>
      </c>
      <c r="AC193" s="312" t="s">
        <v>451</v>
      </c>
      <c r="AD193" s="312" t="s">
        <v>451</v>
      </c>
      <c r="AE193" s="312" t="s">
        <v>451</v>
      </c>
      <c r="AF193" s="312" t="s">
        <v>451</v>
      </c>
      <c r="AG193" s="348" t="s">
        <v>451</v>
      </c>
      <c r="AH193" s="312" t="s">
        <v>451</v>
      </c>
      <c r="AI193" s="311" t="s">
        <v>451</v>
      </c>
      <c r="AJ193" s="312" t="s">
        <v>451</v>
      </c>
      <c r="AK193" s="312" t="s">
        <v>451</v>
      </c>
      <c r="AL193" s="312" t="s">
        <v>451</v>
      </c>
      <c r="AM193" s="312" t="s">
        <v>451</v>
      </c>
      <c r="AN193" s="312" t="s">
        <v>451</v>
      </c>
      <c r="AO193" s="348" t="s">
        <v>451</v>
      </c>
      <c r="AP193" s="312" t="s">
        <v>451</v>
      </c>
      <c r="AQ193" s="311" t="s">
        <v>451</v>
      </c>
      <c r="AR193" s="312" t="s">
        <v>451</v>
      </c>
      <c r="AS193" s="312">
        <v>1</v>
      </c>
      <c r="AT193" s="312" t="s">
        <v>451</v>
      </c>
      <c r="AU193" s="312">
        <v>1</v>
      </c>
      <c r="AV193" s="312" t="s">
        <v>451</v>
      </c>
      <c r="AW193" s="348" t="s">
        <v>451</v>
      </c>
      <c r="AX193" s="312">
        <v>2</v>
      </c>
      <c r="AY193" s="311" t="s">
        <v>451</v>
      </c>
      <c r="AZ193" s="312" t="s">
        <v>451</v>
      </c>
      <c r="BA193" s="312" t="s">
        <v>451</v>
      </c>
      <c r="BB193" s="312" t="s">
        <v>451</v>
      </c>
      <c r="BC193" s="312" t="s">
        <v>451</v>
      </c>
      <c r="BD193" s="312" t="s">
        <v>451</v>
      </c>
      <c r="BE193" s="348" t="s">
        <v>451</v>
      </c>
      <c r="BF193" s="312" t="s">
        <v>451</v>
      </c>
      <c r="BG193" s="311" t="s">
        <v>451</v>
      </c>
      <c r="BH193" s="312" t="s">
        <v>451</v>
      </c>
      <c r="BI193" s="312" t="s">
        <v>451</v>
      </c>
      <c r="BJ193" s="312" t="s">
        <v>451</v>
      </c>
      <c r="BK193" s="312" t="s">
        <v>451</v>
      </c>
      <c r="BL193" s="348" t="s">
        <v>451</v>
      </c>
      <c r="BM193" s="312" t="s">
        <v>451</v>
      </c>
      <c r="BN193" s="311" t="s">
        <v>451</v>
      </c>
      <c r="BO193" s="312" t="s">
        <v>451</v>
      </c>
      <c r="BP193" s="312" t="s">
        <v>451</v>
      </c>
      <c r="BQ193" s="312" t="s">
        <v>451</v>
      </c>
      <c r="BR193" s="312" t="s">
        <v>451</v>
      </c>
      <c r="BS193" s="348" t="s">
        <v>451</v>
      </c>
      <c r="BT193" s="348" t="s">
        <v>451</v>
      </c>
    </row>
    <row r="194" spans="2:72">
      <c r="B194" s="737" t="s">
        <v>530</v>
      </c>
      <c r="C194" s="311" t="s">
        <v>451</v>
      </c>
      <c r="D194" s="312" t="s">
        <v>451</v>
      </c>
      <c r="E194" s="312" t="s">
        <v>451</v>
      </c>
      <c r="F194" s="312" t="s">
        <v>451</v>
      </c>
      <c r="G194" s="312" t="s">
        <v>451</v>
      </c>
      <c r="H194" s="312" t="s">
        <v>451</v>
      </c>
      <c r="I194" s="348" t="s">
        <v>451</v>
      </c>
      <c r="J194" s="312" t="s">
        <v>451</v>
      </c>
      <c r="K194" s="311" t="s">
        <v>451</v>
      </c>
      <c r="L194" s="312" t="s">
        <v>451</v>
      </c>
      <c r="M194" s="312" t="s">
        <v>451</v>
      </c>
      <c r="N194" s="312" t="s">
        <v>451</v>
      </c>
      <c r="O194" s="312" t="s">
        <v>451</v>
      </c>
      <c r="P194" s="312" t="s">
        <v>451</v>
      </c>
      <c r="Q194" s="348" t="s">
        <v>451</v>
      </c>
      <c r="R194" s="312" t="s">
        <v>451</v>
      </c>
      <c r="S194" s="311" t="s">
        <v>451</v>
      </c>
      <c r="T194" s="312" t="s">
        <v>451</v>
      </c>
      <c r="U194" s="312" t="s">
        <v>451</v>
      </c>
      <c r="V194" s="312" t="s">
        <v>451</v>
      </c>
      <c r="W194" s="312" t="s">
        <v>451</v>
      </c>
      <c r="X194" s="312" t="s">
        <v>451</v>
      </c>
      <c r="Y194" s="348" t="s">
        <v>451</v>
      </c>
      <c r="Z194" s="312" t="s">
        <v>451</v>
      </c>
      <c r="AA194" s="311" t="s">
        <v>451</v>
      </c>
      <c r="AB194" s="312" t="s">
        <v>451</v>
      </c>
      <c r="AC194" s="312" t="s">
        <v>451</v>
      </c>
      <c r="AD194" s="312" t="s">
        <v>451</v>
      </c>
      <c r="AE194" s="312" t="s">
        <v>451</v>
      </c>
      <c r="AF194" s="312" t="s">
        <v>451</v>
      </c>
      <c r="AG194" s="348" t="s">
        <v>451</v>
      </c>
      <c r="AH194" s="312" t="s">
        <v>451</v>
      </c>
      <c r="AI194" s="311" t="s">
        <v>451</v>
      </c>
      <c r="AJ194" s="312" t="s">
        <v>451</v>
      </c>
      <c r="AK194" s="312" t="s">
        <v>451</v>
      </c>
      <c r="AL194" s="312" t="s">
        <v>451</v>
      </c>
      <c r="AM194" s="312" t="s">
        <v>451</v>
      </c>
      <c r="AN194" s="312" t="s">
        <v>451</v>
      </c>
      <c r="AO194" s="348" t="s">
        <v>451</v>
      </c>
      <c r="AP194" s="312" t="s">
        <v>451</v>
      </c>
      <c r="AQ194" s="311" t="s">
        <v>451</v>
      </c>
      <c r="AR194" s="312" t="s">
        <v>451</v>
      </c>
      <c r="AS194" s="312" t="s">
        <v>451</v>
      </c>
      <c r="AT194" s="312" t="s">
        <v>451</v>
      </c>
      <c r="AU194" s="312" t="s">
        <v>451</v>
      </c>
      <c r="AV194" s="312" t="s">
        <v>451</v>
      </c>
      <c r="AW194" s="348" t="s">
        <v>451</v>
      </c>
      <c r="AX194" s="312" t="s">
        <v>451</v>
      </c>
      <c r="AY194" s="311" t="s">
        <v>451</v>
      </c>
      <c r="AZ194" s="312">
        <v>1</v>
      </c>
      <c r="BA194" s="312" t="s">
        <v>451</v>
      </c>
      <c r="BB194" s="312" t="s">
        <v>451</v>
      </c>
      <c r="BC194" s="312" t="s">
        <v>451</v>
      </c>
      <c r="BD194" s="312" t="s">
        <v>451</v>
      </c>
      <c r="BE194" s="348" t="s">
        <v>451</v>
      </c>
      <c r="BF194" s="312">
        <v>1</v>
      </c>
      <c r="BG194" s="311" t="s">
        <v>451</v>
      </c>
      <c r="BH194" s="312" t="s">
        <v>451</v>
      </c>
      <c r="BI194" s="312" t="s">
        <v>451</v>
      </c>
      <c r="BJ194" s="312" t="s">
        <v>451</v>
      </c>
      <c r="BK194" s="312" t="s">
        <v>451</v>
      </c>
      <c r="BL194" s="348" t="s">
        <v>451</v>
      </c>
      <c r="BM194" s="312" t="s">
        <v>451</v>
      </c>
      <c r="BN194" s="311" t="s">
        <v>451</v>
      </c>
      <c r="BO194" s="312" t="s">
        <v>451</v>
      </c>
      <c r="BP194" s="312" t="s">
        <v>451</v>
      </c>
      <c r="BQ194" s="312" t="s">
        <v>451</v>
      </c>
      <c r="BR194" s="312" t="s">
        <v>451</v>
      </c>
      <c r="BS194" s="348" t="s">
        <v>451</v>
      </c>
      <c r="BT194" s="348" t="s">
        <v>451</v>
      </c>
    </row>
    <row r="195" spans="2:72">
      <c r="B195" s="736" t="s">
        <v>531</v>
      </c>
      <c r="C195" s="354">
        <v>1</v>
      </c>
      <c r="D195" s="355">
        <v>1</v>
      </c>
      <c r="E195" s="355" t="s">
        <v>451</v>
      </c>
      <c r="F195" s="355" t="s">
        <v>451</v>
      </c>
      <c r="G195" s="355">
        <v>2</v>
      </c>
      <c r="H195" s="355" t="s">
        <v>451</v>
      </c>
      <c r="I195" s="356" t="s">
        <v>451</v>
      </c>
      <c r="J195" s="355">
        <v>4</v>
      </c>
      <c r="K195" s="354" t="s">
        <v>451</v>
      </c>
      <c r="L195" s="355" t="s">
        <v>451</v>
      </c>
      <c r="M195" s="355" t="s">
        <v>451</v>
      </c>
      <c r="N195" s="355" t="s">
        <v>451</v>
      </c>
      <c r="O195" s="355">
        <v>1</v>
      </c>
      <c r="P195" s="355" t="s">
        <v>451</v>
      </c>
      <c r="Q195" s="356" t="s">
        <v>451</v>
      </c>
      <c r="R195" s="355">
        <v>1</v>
      </c>
      <c r="S195" s="354" t="s">
        <v>451</v>
      </c>
      <c r="T195" s="355">
        <v>1</v>
      </c>
      <c r="U195" s="355" t="s">
        <v>451</v>
      </c>
      <c r="V195" s="355" t="s">
        <v>451</v>
      </c>
      <c r="W195" s="355" t="s">
        <v>451</v>
      </c>
      <c r="X195" s="355" t="s">
        <v>451</v>
      </c>
      <c r="Y195" s="356" t="s">
        <v>451</v>
      </c>
      <c r="Z195" s="355">
        <v>1</v>
      </c>
      <c r="AA195" s="354" t="s">
        <v>451</v>
      </c>
      <c r="AB195" s="355">
        <v>3</v>
      </c>
      <c r="AC195" s="355" t="s">
        <v>451</v>
      </c>
      <c r="AD195" s="355" t="s">
        <v>451</v>
      </c>
      <c r="AE195" s="355">
        <v>1</v>
      </c>
      <c r="AF195" s="355" t="s">
        <v>451</v>
      </c>
      <c r="AG195" s="356">
        <v>1</v>
      </c>
      <c r="AH195" s="355">
        <v>5</v>
      </c>
      <c r="AI195" s="354" t="s">
        <v>451</v>
      </c>
      <c r="AJ195" s="355" t="s">
        <v>451</v>
      </c>
      <c r="AK195" s="355" t="s">
        <v>451</v>
      </c>
      <c r="AL195" s="355">
        <v>1</v>
      </c>
      <c r="AM195" s="355" t="s">
        <v>451</v>
      </c>
      <c r="AN195" s="355" t="s">
        <v>451</v>
      </c>
      <c r="AO195" s="356">
        <v>1</v>
      </c>
      <c r="AP195" s="355">
        <v>2</v>
      </c>
      <c r="AQ195" s="354">
        <v>1</v>
      </c>
      <c r="AR195" s="355" t="s">
        <v>451</v>
      </c>
      <c r="AS195" s="355" t="s">
        <v>451</v>
      </c>
      <c r="AT195" s="355" t="s">
        <v>451</v>
      </c>
      <c r="AU195" s="355" t="s">
        <v>451</v>
      </c>
      <c r="AV195" s="355" t="s">
        <v>451</v>
      </c>
      <c r="AW195" s="356" t="s">
        <v>451</v>
      </c>
      <c r="AX195" s="355">
        <v>1</v>
      </c>
      <c r="AY195" s="354" t="s">
        <v>451</v>
      </c>
      <c r="AZ195" s="355">
        <v>1</v>
      </c>
      <c r="BA195" s="355" t="s">
        <v>451</v>
      </c>
      <c r="BB195" s="355" t="s">
        <v>451</v>
      </c>
      <c r="BC195" s="355">
        <v>3</v>
      </c>
      <c r="BD195" s="355" t="s">
        <v>451</v>
      </c>
      <c r="BE195" s="356" t="s">
        <v>451</v>
      </c>
      <c r="BF195" s="355">
        <v>4</v>
      </c>
      <c r="BG195" s="354" t="s">
        <v>451</v>
      </c>
      <c r="BH195" s="355" t="s">
        <v>451</v>
      </c>
      <c r="BI195" s="355" t="s">
        <v>451</v>
      </c>
      <c r="BJ195" s="355" t="s">
        <v>451</v>
      </c>
      <c r="BK195" s="355" t="s">
        <v>451</v>
      </c>
      <c r="BL195" s="356" t="s">
        <v>451</v>
      </c>
      <c r="BM195" s="355" t="s">
        <v>451</v>
      </c>
      <c r="BN195" s="354" t="s">
        <v>451</v>
      </c>
      <c r="BO195" s="355" t="s">
        <v>451</v>
      </c>
      <c r="BP195" s="355" t="s">
        <v>451</v>
      </c>
      <c r="BQ195" s="355" t="s">
        <v>451</v>
      </c>
      <c r="BR195" s="355" t="s">
        <v>451</v>
      </c>
      <c r="BS195" s="356" t="s">
        <v>451</v>
      </c>
      <c r="BT195" s="356" t="s">
        <v>451</v>
      </c>
    </row>
    <row r="196" spans="2:72">
      <c r="B196" s="737" t="s">
        <v>523</v>
      </c>
      <c r="C196" s="311">
        <v>1</v>
      </c>
      <c r="D196" s="312">
        <v>1</v>
      </c>
      <c r="E196" s="312" t="s">
        <v>451</v>
      </c>
      <c r="F196" s="312" t="s">
        <v>451</v>
      </c>
      <c r="G196" s="312">
        <v>2</v>
      </c>
      <c r="H196" s="312" t="s">
        <v>451</v>
      </c>
      <c r="I196" s="348" t="s">
        <v>451</v>
      </c>
      <c r="J196" s="312">
        <v>4</v>
      </c>
      <c r="K196" s="311" t="s">
        <v>451</v>
      </c>
      <c r="L196" s="312" t="s">
        <v>451</v>
      </c>
      <c r="M196" s="312" t="s">
        <v>451</v>
      </c>
      <c r="N196" s="312" t="s">
        <v>451</v>
      </c>
      <c r="O196" s="312">
        <v>1</v>
      </c>
      <c r="P196" s="312" t="s">
        <v>451</v>
      </c>
      <c r="Q196" s="348" t="s">
        <v>451</v>
      </c>
      <c r="R196" s="312">
        <v>1</v>
      </c>
      <c r="S196" s="311" t="s">
        <v>451</v>
      </c>
      <c r="T196" s="312">
        <v>1</v>
      </c>
      <c r="U196" s="312" t="s">
        <v>451</v>
      </c>
      <c r="V196" s="312" t="s">
        <v>451</v>
      </c>
      <c r="W196" s="312" t="s">
        <v>451</v>
      </c>
      <c r="X196" s="312" t="s">
        <v>451</v>
      </c>
      <c r="Y196" s="348" t="s">
        <v>451</v>
      </c>
      <c r="Z196" s="312">
        <v>1</v>
      </c>
      <c r="AA196" s="311" t="s">
        <v>451</v>
      </c>
      <c r="AB196" s="312">
        <v>3</v>
      </c>
      <c r="AC196" s="312" t="s">
        <v>451</v>
      </c>
      <c r="AD196" s="312" t="s">
        <v>451</v>
      </c>
      <c r="AE196" s="312">
        <v>1</v>
      </c>
      <c r="AF196" s="312" t="s">
        <v>451</v>
      </c>
      <c r="AG196" s="348">
        <v>1</v>
      </c>
      <c r="AH196" s="312">
        <v>5</v>
      </c>
      <c r="AI196" s="311" t="s">
        <v>451</v>
      </c>
      <c r="AJ196" s="312" t="s">
        <v>451</v>
      </c>
      <c r="AK196" s="312" t="s">
        <v>451</v>
      </c>
      <c r="AL196" s="312">
        <v>1</v>
      </c>
      <c r="AM196" s="312" t="s">
        <v>451</v>
      </c>
      <c r="AN196" s="312" t="s">
        <v>451</v>
      </c>
      <c r="AO196" s="348">
        <v>1</v>
      </c>
      <c r="AP196" s="312">
        <v>2</v>
      </c>
      <c r="AQ196" s="311">
        <v>1</v>
      </c>
      <c r="AR196" s="312" t="s">
        <v>451</v>
      </c>
      <c r="AS196" s="312" t="s">
        <v>451</v>
      </c>
      <c r="AT196" s="312" t="s">
        <v>451</v>
      </c>
      <c r="AU196" s="312" t="s">
        <v>451</v>
      </c>
      <c r="AV196" s="312" t="s">
        <v>451</v>
      </c>
      <c r="AW196" s="348" t="s">
        <v>451</v>
      </c>
      <c r="AX196" s="312">
        <v>1</v>
      </c>
      <c r="AY196" s="311" t="s">
        <v>451</v>
      </c>
      <c r="AZ196" s="312">
        <v>1</v>
      </c>
      <c r="BA196" s="312" t="s">
        <v>451</v>
      </c>
      <c r="BB196" s="312" t="s">
        <v>451</v>
      </c>
      <c r="BC196" s="312">
        <v>3</v>
      </c>
      <c r="BD196" s="312" t="s">
        <v>451</v>
      </c>
      <c r="BE196" s="348" t="s">
        <v>451</v>
      </c>
      <c r="BF196" s="312">
        <v>4</v>
      </c>
      <c r="BG196" s="311" t="s">
        <v>451</v>
      </c>
      <c r="BH196" s="312" t="s">
        <v>451</v>
      </c>
      <c r="BI196" s="312" t="s">
        <v>451</v>
      </c>
      <c r="BJ196" s="312" t="s">
        <v>451</v>
      </c>
      <c r="BK196" s="312" t="s">
        <v>451</v>
      </c>
      <c r="BL196" s="348" t="s">
        <v>451</v>
      </c>
      <c r="BM196" s="312" t="s">
        <v>451</v>
      </c>
      <c r="BN196" s="311" t="s">
        <v>451</v>
      </c>
      <c r="BO196" s="312" t="s">
        <v>451</v>
      </c>
      <c r="BP196" s="312" t="s">
        <v>451</v>
      </c>
      <c r="BQ196" s="312" t="s">
        <v>451</v>
      </c>
      <c r="BR196" s="312" t="s">
        <v>451</v>
      </c>
      <c r="BS196" s="348" t="s">
        <v>451</v>
      </c>
      <c r="BT196" s="348" t="s">
        <v>451</v>
      </c>
    </row>
    <row r="197" spans="2:72">
      <c r="B197" s="736" t="s">
        <v>532</v>
      </c>
      <c r="C197" s="354">
        <v>1</v>
      </c>
      <c r="D197" s="355">
        <v>1</v>
      </c>
      <c r="E197" s="355">
        <v>1</v>
      </c>
      <c r="F197" s="355">
        <v>1</v>
      </c>
      <c r="G197" s="355">
        <v>1</v>
      </c>
      <c r="H197" s="355" t="s">
        <v>451</v>
      </c>
      <c r="I197" s="356">
        <v>4</v>
      </c>
      <c r="J197" s="355">
        <v>9</v>
      </c>
      <c r="K197" s="354">
        <v>1</v>
      </c>
      <c r="L197" s="355">
        <v>2</v>
      </c>
      <c r="M197" s="355" t="s">
        <v>451</v>
      </c>
      <c r="N197" s="355">
        <v>1</v>
      </c>
      <c r="O197" s="355" t="s">
        <v>451</v>
      </c>
      <c r="P197" s="355">
        <v>1</v>
      </c>
      <c r="Q197" s="356">
        <v>2</v>
      </c>
      <c r="R197" s="355">
        <v>7</v>
      </c>
      <c r="S197" s="354">
        <v>2</v>
      </c>
      <c r="T197" s="355" t="s">
        <v>451</v>
      </c>
      <c r="U197" s="355">
        <v>1</v>
      </c>
      <c r="V197" s="355">
        <v>1</v>
      </c>
      <c r="W197" s="355" t="s">
        <v>451</v>
      </c>
      <c r="X197" s="355">
        <v>1</v>
      </c>
      <c r="Y197" s="356">
        <v>1</v>
      </c>
      <c r="Z197" s="355">
        <v>6</v>
      </c>
      <c r="AA197" s="354" t="s">
        <v>451</v>
      </c>
      <c r="AB197" s="355">
        <v>1</v>
      </c>
      <c r="AC197" s="355">
        <v>1</v>
      </c>
      <c r="AD197" s="355">
        <v>1</v>
      </c>
      <c r="AE197" s="355" t="s">
        <v>451</v>
      </c>
      <c r="AF197" s="355">
        <v>1</v>
      </c>
      <c r="AG197" s="356" t="s">
        <v>451</v>
      </c>
      <c r="AH197" s="355">
        <v>4</v>
      </c>
      <c r="AI197" s="354" t="s">
        <v>451</v>
      </c>
      <c r="AJ197" s="355" t="s">
        <v>451</v>
      </c>
      <c r="AK197" s="355" t="s">
        <v>451</v>
      </c>
      <c r="AL197" s="355" t="s">
        <v>451</v>
      </c>
      <c r="AM197" s="355" t="s">
        <v>451</v>
      </c>
      <c r="AN197" s="355" t="s">
        <v>451</v>
      </c>
      <c r="AO197" s="356">
        <v>1</v>
      </c>
      <c r="AP197" s="355">
        <v>1</v>
      </c>
      <c r="AQ197" s="354" t="s">
        <v>451</v>
      </c>
      <c r="AR197" s="355" t="s">
        <v>451</v>
      </c>
      <c r="AS197" s="355" t="s">
        <v>451</v>
      </c>
      <c r="AT197" s="355" t="s">
        <v>451</v>
      </c>
      <c r="AU197" s="355" t="s">
        <v>451</v>
      </c>
      <c r="AV197" s="355">
        <v>1</v>
      </c>
      <c r="AW197" s="356" t="s">
        <v>451</v>
      </c>
      <c r="AX197" s="355">
        <v>1</v>
      </c>
      <c r="AY197" s="354" t="s">
        <v>451</v>
      </c>
      <c r="AZ197" s="355" t="s">
        <v>451</v>
      </c>
      <c r="BA197" s="355" t="s">
        <v>451</v>
      </c>
      <c r="BB197" s="355" t="s">
        <v>451</v>
      </c>
      <c r="BC197" s="355" t="s">
        <v>451</v>
      </c>
      <c r="BD197" s="355" t="s">
        <v>451</v>
      </c>
      <c r="BE197" s="356" t="s">
        <v>451</v>
      </c>
      <c r="BF197" s="355" t="s">
        <v>451</v>
      </c>
      <c r="BG197" s="354" t="s">
        <v>451</v>
      </c>
      <c r="BH197" s="355" t="s">
        <v>451</v>
      </c>
      <c r="BI197" s="355" t="s">
        <v>451</v>
      </c>
      <c r="BJ197" s="355" t="s">
        <v>451</v>
      </c>
      <c r="BK197" s="355" t="s">
        <v>451</v>
      </c>
      <c r="BL197" s="356" t="s">
        <v>451</v>
      </c>
      <c r="BM197" s="355" t="s">
        <v>451</v>
      </c>
      <c r="BN197" s="354" t="s">
        <v>451</v>
      </c>
      <c r="BO197" s="355" t="s">
        <v>451</v>
      </c>
      <c r="BP197" s="355" t="s">
        <v>451</v>
      </c>
      <c r="BQ197" s="355" t="s">
        <v>451</v>
      </c>
      <c r="BR197" s="355" t="s">
        <v>451</v>
      </c>
      <c r="BS197" s="356" t="s">
        <v>451</v>
      </c>
      <c r="BT197" s="356" t="s">
        <v>451</v>
      </c>
    </row>
    <row r="198" spans="2:72">
      <c r="B198" s="737" t="s">
        <v>507</v>
      </c>
      <c r="C198" s="311">
        <v>1</v>
      </c>
      <c r="D198" s="312">
        <v>1</v>
      </c>
      <c r="E198" s="312">
        <v>1</v>
      </c>
      <c r="F198" s="312">
        <v>1</v>
      </c>
      <c r="G198" s="312">
        <v>1</v>
      </c>
      <c r="H198" s="312" t="s">
        <v>451</v>
      </c>
      <c r="I198" s="348">
        <v>4</v>
      </c>
      <c r="J198" s="312">
        <v>9</v>
      </c>
      <c r="K198" s="311">
        <v>1</v>
      </c>
      <c r="L198" s="312">
        <v>2</v>
      </c>
      <c r="M198" s="312" t="s">
        <v>451</v>
      </c>
      <c r="N198" s="312">
        <v>1</v>
      </c>
      <c r="O198" s="312" t="s">
        <v>451</v>
      </c>
      <c r="P198" s="312">
        <v>1</v>
      </c>
      <c r="Q198" s="348">
        <v>2</v>
      </c>
      <c r="R198" s="312">
        <v>7</v>
      </c>
      <c r="S198" s="311">
        <v>2</v>
      </c>
      <c r="T198" s="312" t="s">
        <v>451</v>
      </c>
      <c r="U198" s="312">
        <v>1</v>
      </c>
      <c r="V198" s="312">
        <v>1</v>
      </c>
      <c r="W198" s="312" t="s">
        <v>451</v>
      </c>
      <c r="X198" s="312">
        <v>1</v>
      </c>
      <c r="Y198" s="348">
        <v>1</v>
      </c>
      <c r="Z198" s="312">
        <v>6</v>
      </c>
      <c r="AA198" s="311" t="s">
        <v>451</v>
      </c>
      <c r="AB198" s="312">
        <v>1</v>
      </c>
      <c r="AC198" s="312">
        <v>1</v>
      </c>
      <c r="AD198" s="312">
        <v>1</v>
      </c>
      <c r="AE198" s="312" t="s">
        <v>451</v>
      </c>
      <c r="AF198" s="312">
        <v>1</v>
      </c>
      <c r="AG198" s="348" t="s">
        <v>451</v>
      </c>
      <c r="AH198" s="312">
        <v>4</v>
      </c>
      <c r="AI198" s="311" t="s">
        <v>451</v>
      </c>
      <c r="AJ198" s="312" t="s">
        <v>451</v>
      </c>
      <c r="AK198" s="312" t="s">
        <v>451</v>
      </c>
      <c r="AL198" s="312" t="s">
        <v>451</v>
      </c>
      <c r="AM198" s="312" t="s">
        <v>451</v>
      </c>
      <c r="AN198" s="312" t="s">
        <v>451</v>
      </c>
      <c r="AO198" s="348">
        <v>1</v>
      </c>
      <c r="AP198" s="312">
        <v>1</v>
      </c>
      <c r="AQ198" s="311" t="s">
        <v>451</v>
      </c>
      <c r="AR198" s="312" t="s">
        <v>451</v>
      </c>
      <c r="AS198" s="312" t="s">
        <v>451</v>
      </c>
      <c r="AT198" s="312" t="s">
        <v>451</v>
      </c>
      <c r="AU198" s="312" t="s">
        <v>451</v>
      </c>
      <c r="AV198" s="312">
        <v>1</v>
      </c>
      <c r="AW198" s="348" t="s">
        <v>451</v>
      </c>
      <c r="AX198" s="312">
        <v>1</v>
      </c>
      <c r="AY198" s="311" t="s">
        <v>451</v>
      </c>
      <c r="AZ198" s="312" t="s">
        <v>451</v>
      </c>
      <c r="BA198" s="312" t="s">
        <v>451</v>
      </c>
      <c r="BB198" s="312" t="s">
        <v>451</v>
      </c>
      <c r="BC198" s="312" t="s">
        <v>451</v>
      </c>
      <c r="BD198" s="312" t="s">
        <v>451</v>
      </c>
      <c r="BE198" s="348" t="s">
        <v>451</v>
      </c>
      <c r="BF198" s="312" t="s">
        <v>451</v>
      </c>
      <c r="BG198" s="311" t="s">
        <v>451</v>
      </c>
      <c r="BH198" s="312" t="s">
        <v>451</v>
      </c>
      <c r="BI198" s="312" t="s">
        <v>451</v>
      </c>
      <c r="BJ198" s="312" t="s">
        <v>451</v>
      </c>
      <c r="BK198" s="312" t="s">
        <v>451</v>
      </c>
      <c r="BL198" s="348" t="s">
        <v>451</v>
      </c>
      <c r="BM198" s="312" t="s">
        <v>451</v>
      </c>
      <c r="BN198" s="311" t="s">
        <v>451</v>
      </c>
      <c r="BO198" s="312" t="s">
        <v>451</v>
      </c>
      <c r="BP198" s="312" t="s">
        <v>451</v>
      </c>
      <c r="BQ198" s="312" t="s">
        <v>451</v>
      </c>
      <c r="BR198" s="312" t="s">
        <v>451</v>
      </c>
      <c r="BS198" s="348" t="s">
        <v>451</v>
      </c>
      <c r="BT198" s="348" t="s">
        <v>451</v>
      </c>
    </row>
    <row r="199" spans="2:72">
      <c r="B199" s="736" t="s">
        <v>504</v>
      </c>
      <c r="C199" s="354">
        <v>1</v>
      </c>
      <c r="D199" s="355">
        <v>1</v>
      </c>
      <c r="E199" s="355">
        <v>2</v>
      </c>
      <c r="F199" s="355">
        <v>3</v>
      </c>
      <c r="G199" s="355" t="s">
        <v>451</v>
      </c>
      <c r="H199" s="355" t="s">
        <v>451</v>
      </c>
      <c r="I199" s="356">
        <v>1</v>
      </c>
      <c r="J199" s="355">
        <v>8</v>
      </c>
      <c r="K199" s="354">
        <v>1</v>
      </c>
      <c r="L199" s="355">
        <v>2</v>
      </c>
      <c r="M199" s="355" t="s">
        <v>451</v>
      </c>
      <c r="N199" s="355">
        <v>2</v>
      </c>
      <c r="O199" s="355" t="s">
        <v>451</v>
      </c>
      <c r="P199" s="355">
        <v>1</v>
      </c>
      <c r="Q199" s="356">
        <v>1</v>
      </c>
      <c r="R199" s="355">
        <v>7</v>
      </c>
      <c r="S199" s="354">
        <v>1</v>
      </c>
      <c r="T199" s="355">
        <v>2</v>
      </c>
      <c r="U199" s="355">
        <v>1</v>
      </c>
      <c r="V199" s="355">
        <v>1</v>
      </c>
      <c r="W199" s="355">
        <v>2</v>
      </c>
      <c r="X199" s="355" t="s">
        <v>451</v>
      </c>
      <c r="Y199" s="356">
        <v>1</v>
      </c>
      <c r="Z199" s="355">
        <v>8</v>
      </c>
      <c r="AA199" s="354">
        <v>3</v>
      </c>
      <c r="AB199" s="355">
        <v>3</v>
      </c>
      <c r="AC199" s="355" t="s">
        <v>451</v>
      </c>
      <c r="AD199" s="355" t="s">
        <v>451</v>
      </c>
      <c r="AE199" s="355" t="s">
        <v>451</v>
      </c>
      <c r="AF199" s="355" t="s">
        <v>451</v>
      </c>
      <c r="AG199" s="356">
        <v>7</v>
      </c>
      <c r="AH199" s="355">
        <v>13</v>
      </c>
      <c r="AI199" s="354">
        <v>3</v>
      </c>
      <c r="AJ199" s="355" t="s">
        <v>451</v>
      </c>
      <c r="AK199" s="355" t="s">
        <v>451</v>
      </c>
      <c r="AL199" s="355" t="s">
        <v>451</v>
      </c>
      <c r="AM199" s="355">
        <v>1</v>
      </c>
      <c r="AN199" s="355" t="s">
        <v>451</v>
      </c>
      <c r="AO199" s="356">
        <v>4</v>
      </c>
      <c r="AP199" s="355">
        <v>8</v>
      </c>
      <c r="AQ199" s="354">
        <v>2</v>
      </c>
      <c r="AR199" s="355">
        <v>1</v>
      </c>
      <c r="AS199" s="355">
        <v>2</v>
      </c>
      <c r="AT199" s="355" t="s">
        <v>451</v>
      </c>
      <c r="AU199" s="355">
        <v>1</v>
      </c>
      <c r="AV199" s="355">
        <v>1</v>
      </c>
      <c r="AW199" s="356" t="s">
        <v>451</v>
      </c>
      <c r="AX199" s="355">
        <v>7</v>
      </c>
      <c r="AY199" s="354" t="s">
        <v>451</v>
      </c>
      <c r="AZ199" s="355">
        <v>1</v>
      </c>
      <c r="BA199" s="355">
        <v>1</v>
      </c>
      <c r="BB199" s="355">
        <v>1</v>
      </c>
      <c r="BC199" s="355" t="s">
        <v>451</v>
      </c>
      <c r="BD199" s="355" t="s">
        <v>451</v>
      </c>
      <c r="BE199" s="356">
        <v>1</v>
      </c>
      <c r="BF199" s="355">
        <v>4</v>
      </c>
      <c r="BG199" s="354" t="s">
        <v>451</v>
      </c>
      <c r="BH199" s="355" t="s">
        <v>451</v>
      </c>
      <c r="BI199" s="355" t="s">
        <v>451</v>
      </c>
      <c r="BJ199" s="355" t="s">
        <v>451</v>
      </c>
      <c r="BK199" s="355" t="s">
        <v>451</v>
      </c>
      <c r="BL199" s="356" t="s">
        <v>451</v>
      </c>
      <c r="BM199" s="355" t="s">
        <v>451</v>
      </c>
      <c r="BN199" s="354" t="s">
        <v>451</v>
      </c>
      <c r="BO199" s="355" t="s">
        <v>451</v>
      </c>
      <c r="BP199" s="355" t="s">
        <v>451</v>
      </c>
      <c r="BQ199" s="355" t="s">
        <v>451</v>
      </c>
      <c r="BR199" s="355" t="s">
        <v>451</v>
      </c>
      <c r="BS199" s="356" t="s">
        <v>451</v>
      </c>
      <c r="BT199" s="356" t="s">
        <v>451</v>
      </c>
    </row>
    <row r="200" spans="2:72">
      <c r="B200" s="737" t="s">
        <v>512</v>
      </c>
      <c r="C200" s="311" t="s">
        <v>451</v>
      </c>
      <c r="D200" s="312" t="s">
        <v>451</v>
      </c>
      <c r="E200" s="312" t="s">
        <v>451</v>
      </c>
      <c r="F200" s="312" t="s">
        <v>451</v>
      </c>
      <c r="G200" s="312" t="s">
        <v>451</v>
      </c>
      <c r="H200" s="312" t="s">
        <v>451</v>
      </c>
      <c r="I200" s="348" t="s">
        <v>451</v>
      </c>
      <c r="J200" s="312" t="s">
        <v>451</v>
      </c>
      <c r="K200" s="311" t="s">
        <v>451</v>
      </c>
      <c r="L200" s="312" t="s">
        <v>451</v>
      </c>
      <c r="M200" s="312" t="s">
        <v>451</v>
      </c>
      <c r="N200" s="312" t="s">
        <v>451</v>
      </c>
      <c r="O200" s="312" t="s">
        <v>451</v>
      </c>
      <c r="P200" s="312">
        <v>1</v>
      </c>
      <c r="Q200" s="348" t="s">
        <v>451</v>
      </c>
      <c r="R200" s="312">
        <v>1</v>
      </c>
      <c r="S200" s="311">
        <v>1</v>
      </c>
      <c r="T200" s="312" t="s">
        <v>451</v>
      </c>
      <c r="U200" s="312" t="s">
        <v>451</v>
      </c>
      <c r="V200" s="312" t="s">
        <v>451</v>
      </c>
      <c r="W200" s="312" t="s">
        <v>451</v>
      </c>
      <c r="X200" s="312" t="s">
        <v>451</v>
      </c>
      <c r="Y200" s="348" t="s">
        <v>451</v>
      </c>
      <c r="Z200" s="312">
        <v>1</v>
      </c>
      <c r="AA200" s="311" t="s">
        <v>451</v>
      </c>
      <c r="AB200" s="312" t="s">
        <v>451</v>
      </c>
      <c r="AC200" s="312" t="s">
        <v>451</v>
      </c>
      <c r="AD200" s="312" t="s">
        <v>451</v>
      </c>
      <c r="AE200" s="312" t="s">
        <v>451</v>
      </c>
      <c r="AF200" s="312" t="s">
        <v>451</v>
      </c>
      <c r="AG200" s="348" t="s">
        <v>451</v>
      </c>
      <c r="AH200" s="312" t="s">
        <v>451</v>
      </c>
      <c r="AI200" s="311" t="s">
        <v>451</v>
      </c>
      <c r="AJ200" s="312" t="s">
        <v>451</v>
      </c>
      <c r="AK200" s="312" t="s">
        <v>451</v>
      </c>
      <c r="AL200" s="312" t="s">
        <v>451</v>
      </c>
      <c r="AM200" s="312" t="s">
        <v>451</v>
      </c>
      <c r="AN200" s="312" t="s">
        <v>451</v>
      </c>
      <c r="AO200" s="348" t="s">
        <v>451</v>
      </c>
      <c r="AP200" s="312" t="s">
        <v>451</v>
      </c>
      <c r="AQ200" s="311" t="s">
        <v>451</v>
      </c>
      <c r="AR200" s="312" t="s">
        <v>451</v>
      </c>
      <c r="AS200" s="312" t="s">
        <v>451</v>
      </c>
      <c r="AT200" s="312" t="s">
        <v>451</v>
      </c>
      <c r="AU200" s="312" t="s">
        <v>451</v>
      </c>
      <c r="AV200" s="312" t="s">
        <v>451</v>
      </c>
      <c r="AW200" s="348" t="s">
        <v>451</v>
      </c>
      <c r="AX200" s="312" t="s">
        <v>451</v>
      </c>
      <c r="AY200" s="311" t="s">
        <v>451</v>
      </c>
      <c r="AZ200" s="312" t="s">
        <v>451</v>
      </c>
      <c r="BA200" s="312" t="s">
        <v>451</v>
      </c>
      <c r="BB200" s="312" t="s">
        <v>451</v>
      </c>
      <c r="BC200" s="312" t="s">
        <v>451</v>
      </c>
      <c r="BD200" s="312" t="s">
        <v>451</v>
      </c>
      <c r="BE200" s="348" t="s">
        <v>451</v>
      </c>
      <c r="BF200" s="312" t="s">
        <v>451</v>
      </c>
      <c r="BG200" s="311" t="s">
        <v>451</v>
      </c>
      <c r="BH200" s="312" t="s">
        <v>451</v>
      </c>
      <c r="BI200" s="312" t="s">
        <v>451</v>
      </c>
      <c r="BJ200" s="312" t="s">
        <v>451</v>
      </c>
      <c r="BK200" s="312" t="s">
        <v>451</v>
      </c>
      <c r="BL200" s="348" t="s">
        <v>451</v>
      </c>
      <c r="BM200" s="312" t="s">
        <v>451</v>
      </c>
      <c r="BN200" s="311" t="s">
        <v>451</v>
      </c>
      <c r="BO200" s="312" t="s">
        <v>451</v>
      </c>
      <c r="BP200" s="312" t="s">
        <v>451</v>
      </c>
      <c r="BQ200" s="312" t="s">
        <v>451</v>
      </c>
      <c r="BR200" s="312" t="s">
        <v>451</v>
      </c>
      <c r="BS200" s="348" t="s">
        <v>451</v>
      </c>
      <c r="BT200" s="348" t="s">
        <v>451</v>
      </c>
    </row>
    <row r="201" spans="2:72">
      <c r="B201" s="737" t="s">
        <v>513</v>
      </c>
      <c r="C201" s="311" t="s">
        <v>451</v>
      </c>
      <c r="D201" s="312" t="s">
        <v>451</v>
      </c>
      <c r="E201" s="312">
        <v>1</v>
      </c>
      <c r="F201" s="312">
        <v>1</v>
      </c>
      <c r="G201" s="312" t="s">
        <v>451</v>
      </c>
      <c r="H201" s="312" t="s">
        <v>451</v>
      </c>
      <c r="I201" s="348" t="s">
        <v>451</v>
      </c>
      <c r="J201" s="312">
        <v>2</v>
      </c>
      <c r="K201" s="311" t="s">
        <v>451</v>
      </c>
      <c r="L201" s="312">
        <v>1</v>
      </c>
      <c r="M201" s="312" t="s">
        <v>451</v>
      </c>
      <c r="N201" s="312" t="s">
        <v>451</v>
      </c>
      <c r="O201" s="312" t="s">
        <v>451</v>
      </c>
      <c r="P201" s="312" t="s">
        <v>451</v>
      </c>
      <c r="Q201" s="348" t="s">
        <v>451</v>
      </c>
      <c r="R201" s="312">
        <v>1</v>
      </c>
      <c r="S201" s="311" t="s">
        <v>451</v>
      </c>
      <c r="T201" s="312">
        <v>1</v>
      </c>
      <c r="U201" s="312" t="s">
        <v>451</v>
      </c>
      <c r="V201" s="312">
        <v>1</v>
      </c>
      <c r="W201" s="312">
        <v>1</v>
      </c>
      <c r="X201" s="312" t="s">
        <v>451</v>
      </c>
      <c r="Y201" s="348" t="s">
        <v>451</v>
      </c>
      <c r="Z201" s="312">
        <v>3</v>
      </c>
      <c r="AA201" s="311">
        <v>1</v>
      </c>
      <c r="AB201" s="312" t="s">
        <v>451</v>
      </c>
      <c r="AC201" s="312" t="s">
        <v>451</v>
      </c>
      <c r="AD201" s="312" t="s">
        <v>451</v>
      </c>
      <c r="AE201" s="312" t="s">
        <v>451</v>
      </c>
      <c r="AF201" s="312" t="s">
        <v>451</v>
      </c>
      <c r="AG201" s="348">
        <v>1</v>
      </c>
      <c r="AH201" s="312">
        <v>2</v>
      </c>
      <c r="AI201" s="311">
        <v>1</v>
      </c>
      <c r="AJ201" s="312" t="s">
        <v>451</v>
      </c>
      <c r="AK201" s="312" t="s">
        <v>451</v>
      </c>
      <c r="AL201" s="312" t="s">
        <v>451</v>
      </c>
      <c r="AM201" s="312" t="s">
        <v>451</v>
      </c>
      <c r="AN201" s="312" t="s">
        <v>451</v>
      </c>
      <c r="AO201" s="348" t="s">
        <v>451</v>
      </c>
      <c r="AP201" s="312">
        <v>1</v>
      </c>
      <c r="AQ201" s="311">
        <v>1</v>
      </c>
      <c r="AR201" s="312">
        <v>1</v>
      </c>
      <c r="AS201" s="312" t="s">
        <v>451</v>
      </c>
      <c r="AT201" s="312" t="s">
        <v>451</v>
      </c>
      <c r="AU201" s="312" t="s">
        <v>451</v>
      </c>
      <c r="AV201" s="312" t="s">
        <v>451</v>
      </c>
      <c r="AW201" s="348" t="s">
        <v>451</v>
      </c>
      <c r="AX201" s="312">
        <v>2</v>
      </c>
      <c r="AY201" s="311" t="s">
        <v>451</v>
      </c>
      <c r="AZ201" s="312" t="s">
        <v>451</v>
      </c>
      <c r="BA201" s="312" t="s">
        <v>451</v>
      </c>
      <c r="BB201" s="312" t="s">
        <v>451</v>
      </c>
      <c r="BC201" s="312" t="s">
        <v>451</v>
      </c>
      <c r="BD201" s="312" t="s">
        <v>451</v>
      </c>
      <c r="BE201" s="348" t="s">
        <v>451</v>
      </c>
      <c r="BF201" s="312" t="s">
        <v>451</v>
      </c>
      <c r="BG201" s="311" t="s">
        <v>451</v>
      </c>
      <c r="BH201" s="312" t="s">
        <v>451</v>
      </c>
      <c r="BI201" s="312" t="s">
        <v>451</v>
      </c>
      <c r="BJ201" s="312" t="s">
        <v>451</v>
      </c>
      <c r="BK201" s="312" t="s">
        <v>451</v>
      </c>
      <c r="BL201" s="348" t="s">
        <v>451</v>
      </c>
      <c r="BM201" s="312" t="s">
        <v>451</v>
      </c>
      <c r="BN201" s="311" t="s">
        <v>451</v>
      </c>
      <c r="BO201" s="312" t="s">
        <v>451</v>
      </c>
      <c r="BP201" s="312" t="s">
        <v>451</v>
      </c>
      <c r="BQ201" s="312" t="s">
        <v>451</v>
      </c>
      <c r="BR201" s="312" t="s">
        <v>451</v>
      </c>
      <c r="BS201" s="348" t="s">
        <v>451</v>
      </c>
      <c r="BT201" s="348" t="s">
        <v>451</v>
      </c>
    </row>
    <row r="202" spans="2:72">
      <c r="B202" s="737" t="s">
        <v>533</v>
      </c>
      <c r="C202" s="311" t="s">
        <v>451</v>
      </c>
      <c r="D202" s="312" t="s">
        <v>451</v>
      </c>
      <c r="E202" s="312" t="s">
        <v>451</v>
      </c>
      <c r="F202" s="312">
        <v>1</v>
      </c>
      <c r="G202" s="312" t="s">
        <v>451</v>
      </c>
      <c r="H202" s="312" t="s">
        <v>451</v>
      </c>
      <c r="I202" s="348" t="s">
        <v>451</v>
      </c>
      <c r="J202" s="312">
        <v>1</v>
      </c>
      <c r="K202" s="311" t="s">
        <v>451</v>
      </c>
      <c r="L202" s="312" t="s">
        <v>451</v>
      </c>
      <c r="M202" s="312" t="s">
        <v>451</v>
      </c>
      <c r="N202" s="312" t="s">
        <v>451</v>
      </c>
      <c r="O202" s="312" t="s">
        <v>451</v>
      </c>
      <c r="P202" s="312" t="s">
        <v>451</v>
      </c>
      <c r="Q202" s="348" t="s">
        <v>451</v>
      </c>
      <c r="R202" s="312" t="s">
        <v>451</v>
      </c>
      <c r="S202" s="311" t="s">
        <v>451</v>
      </c>
      <c r="T202" s="312" t="s">
        <v>451</v>
      </c>
      <c r="U202" s="312" t="s">
        <v>451</v>
      </c>
      <c r="V202" s="312" t="s">
        <v>451</v>
      </c>
      <c r="W202" s="312">
        <v>1</v>
      </c>
      <c r="X202" s="312" t="s">
        <v>451</v>
      </c>
      <c r="Y202" s="348" t="s">
        <v>451</v>
      </c>
      <c r="Z202" s="312">
        <v>1</v>
      </c>
      <c r="AA202" s="311" t="s">
        <v>451</v>
      </c>
      <c r="AB202" s="312" t="s">
        <v>451</v>
      </c>
      <c r="AC202" s="312" t="s">
        <v>451</v>
      </c>
      <c r="AD202" s="312" t="s">
        <v>451</v>
      </c>
      <c r="AE202" s="312" t="s">
        <v>451</v>
      </c>
      <c r="AF202" s="312" t="s">
        <v>451</v>
      </c>
      <c r="AG202" s="348" t="s">
        <v>451</v>
      </c>
      <c r="AH202" s="312" t="s">
        <v>451</v>
      </c>
      <c r="AI202" s="311" t="s">
        <v>451</v>
      </c>
      <c r="AJ202" s="312" t="s">
        <v>451</v>
      </c>
      <c r="AK202" s="312" t="s">
        <v>451</v>
      </c>
      <c r="AL202" s="312" t="s">
        <v>451</v>
      </c>
      <c r="AM202" s="312">
        <v>1</v>
      </c>
      <c r="AN202" s="312" t="s">
        <v>451</v>
      </c>
      <c r="AO202" s="348" t="s">
        <v>451</v>
      </c>
      <c r="AP202" s="312">
        <v>1</v>
      </c>
      <c r="AQ202" s="311" t="s">
        <v>451</v>
      </c>
      <c r="AR202" s="312" t="s">
        <v>451</v>
      </c>
      <c r="AS202" s="312">
        <v>1</v>
      </c>
      <c r="AT202" s="312" t="s">
        <v>451</v>
      </c>
      <c r="AU202" s="312">
        <v>1</v>
      </c>
      <c r="AV202" s="312" t="s">
        <v>451</v>
      </c>
      <c r="AW202" s="348" t="s">
        <v>451</v>
      </c>
      <c r="AX202" s="312">
        <v>2</v>
      </c>
      <c r="AY202" s="311" t="s">
        <v>451</v>
      </c>
      <c r="AZ202" s="312">
        <v>1</v>
      </c>
      <c r="BA202" s="312">
        <v>1</v>
      </c>
      <c r="BB202" s="312" t="s">
        <v>451</v>
      </c>
      <c r="BC202" s="312" t="s">
        <v>451</v>
      </c>
      <c r="BD202" s="312" t="s">
        <v>451</v>
      </c>
      <c r="BE202" s="348" t="s">
        <v>451</v>
      </c>
      <c r="BF202" s="312">
        <v>2</v>
      </c>
      <c r="BG202" s="311" t="s">
        <v>451</v>
      </c>
      <c r="BH202" s="312" t="s">
        <v>451</v>
      </c>
      <c r="BI202" s="312" t="s">
        <v>451</v>
      </c>
      <c r="BJ202" s="312" t="s">
        <v>451</v>
      </c>
      <c r="BK202" s="312" t="s">
        <v>451</v>
      </c>
      <c r="BL202" s="348" t="s">
        <v>451</v>
      </c>
      <c r="BM202" s="312" t="s">
        <v>451</v>
      </c>
      <c r="BN202" s="311" t="s">
        <v>451</v>
      </c>
      <c r="BO202" s="312" t="s">
        <v>451</v>
      </c>
      <c r="BP202" s="312" t="s">
        <v>451</v>
      </c>
      <c r="BQ202" s="312" t="s">
        <v>451</v>
      </c>
      <c r="BR202" s="312" t="s">
        <v>451</v>
      </c>
      <c r="BS202" s="348" t="s">
        <v>451</v>
      </c>
      <c r="BT202" s="348" t="s">
        <v>451</v>
      </c>
    </row>
    <row r="203" spans="2:72">
      <c r="B203" s="737" t="s">
        <v>524</v>
      </c>
      <c r="C203" s="311" t="s">
        <v>451</v>
      </c>
      <c r="D203" s="312" t="s">
        <v>451</v>
      </c>
      <c r="E203" s="312" t="s">
        <v>451</v>
      </c>
      <c r="F203" s="312" t="s">
        <v>451</v>
      </c>
      <c r="G203" s="312" t="s">
        <v>451</v>
      </c>
      <c r="H203" s="312" t="s">
        <v>451</v>
      </c>
      <c r="I203" s="348">
        <v>1</v>
      </c>
      <c r="J203" s="312">
        <v>1</v>
      </c>
      <c r="K203" s="311" t="s">
        <v>451</v>
      </c>
      <c r="L203" s="312" t="s">
        <v>451</v>
      </c>
      <c r="M203" s="312" t="s">
        <v>451</v>
      </c>
      <c r="N203" s="312" t="s">
        <v>451</v>
      </c>
      <c r="O203" s="312" t="s">
        <v>451</v>
      </c>
      <c r="P203" s="312" t="s">
        <v>451</v>
      </c>
      <c r="Q203" s="348" t="s">
        <v>451</v>
      </c>
      <c r="R203" s="312" t="s">
        <v>451</v>
      </c>
      <c r="S203" s="311" t="s">
        <v>451</v>
      </c>
      <c r="T203" s="312" t="s">
        <v>451</v>
      </c>
      <c r="U203" s="312" t="s">
        <v>451</v>
      </c>
      <c r="V203" s="312" t="s">
        <v>451</v>
      </c>
      <c r="W203" s="312" t="s">
        <v>451</v>
      </c>
      <c r="X203" s="312" t="s">
        <v>451</v>
      </c>
      <c r="Y203" s="348" t="s">
        <v>451</v>
      </c>
      <c r="Z203" s="312" t="s">
        <v>451</v>
      </c>
      <c r="AA203" s="311">
        <v>1</v>
      </c>
      <c r="AB203" s="312" t="s">
        <v>451</v>
      </c>
      <c r="AC203" s="312" t="s">
        <v>451</v>
      </c>
      <c r="AD203" s="312" t="s">
        <v>451</v>
      </c>
      <c r="AE203" s="312" t="s">
        <v>451</v>
      </c>
      <c r="AF203" s="312" t="s">
        <v>451</v>
      </c>
      <c r="AG203" s="348">
        <v>2</v>
      </c>
      <c r="AH203" s="312">
        <v>3</v>
      </c>
      <c r="AI203" s="311">
        <v>1</v>
      </c>
      <c r="AJ203" s="312" t="s">
        <v>451</v>
      </c>
      <c r="AK203" s="312" t="s">
        <v>451</v>
      </c>
      <c r="AL203" s="312" t="s">
        <v>451</v>
      </c>
      <c r="AM203" s="312" t="s">
        <v>451</v>
      </c>
      <c r="AN203" s="312" t="s">
        <v>451</v>
      </c>
      <c r="AO203" s="348">
        <v>3</v>
      </c>
      <c r="AP203" s="312">
        <v>4</v>
      </c>
      <c r="AQ203" s="311" t="s">
        <v>451</v>
      </c>
      <c r="AR203" s="312" t="s">
        <v>451</v>
      </c>
      <c r="AS203" s="312" t="s">
        <v>451</v>
      </c>
      <c r="AT203" s="312" t="s">
        <v>451</v>
      </c>
      <c r="AU203" s="312" t="s">
        <v>451</v>
      </c>
      <c r="AV203" s="312">
        <v>1</v>
      </c>
      <c r="AW203" s="348" t="s">
        <v>451</v>
      </c>
      <c r="AX203" s="312">
        <v>1</v>
      </c>
      <c r="AY203" s="311" t="s">
        <v>451</v>
      </c>
      <c r="AZ203" s="312" t="s">
        <v>451</v>
      </c>
      <c r="BA203" s="312" t="s">
        <v>451</v>
      </c>
      <c r="BB203" s="312" t="s">
        <v>451</v>
      </c>
      <c r="BC203" s="312" t="s">
        <v>451</v>
      </c>
      <c r="BD203" s="312" t="s">
        <v>451</v>
      </c>
      <c r="BE203" s="348" t="s">
        <v>451</v>
      </c>
      <c r="BF203" s="312" t="s">
        <v>451</v>
      </c>
      <c r="BG203" s="311" t="s">
        <v>451</v>
      </c>
      <c r="BH203" s="312" t="s">
        <v>451</v>
      </c>
      <c r="BI203" s="312" t="s">
        <v>451</v>
      </c>
      <c r="BJ203" s="312" t="s">
        <v>451</v>
      </c>
      <c r="BK203" s="312" t="s">
        <v>451</v>
      </c>
      <c r="BL203" s="348" t="s">
        <v>451</v>
      </c>
      <c r="BM203" s="312" t="s">
        <v>451</v>
      </c>
      <c r="BN203" s="311" t="s">
        <v>451</v>
      </c>
      <c r="BO203" s="312" t="s">
        <v>451</v>
      </c>
      <c r="BP203" s="312" t="s">
        <v>451</v>
      </c>
      <c r="BQ203" s="312" t="s">
        <v>451</v>
      </c>
      <c r="BR203" s="312" t="s">
        <v>451</v>
      </c>
      <c r="BS203" s="348" t="s">
        <v>451</v>
      </c>
      <c r="BT203" s="348" t="s">
        <v>451</v>
      </c>
    </row>
    <row r="204" spans="2:72">
      <c r="B204" s="737" t="s">
        <v>525</v>
      </c>
      <c r="C204" s="311" t="s">
        <v>451</v>
      </c>
      <c r="D204" s="312" t="s">
        <v>451</v>
      </c>
      <c r="E204" s="312" t="s">
        <v>451</v>
      </c>
      <c r="F204" s="312" t="s">
        <v>451</v>
      </c>
      <c r="G204" s="312" t="s">
        <v>451</v>
      </c>
      <c r="H204" s="312" t="s">
        <v>451</v>
      </c>
      <c r="I204" s="348" t="s">
        <v>451</v>
      </c>
      <c r="J204" s="312" t="s">
        <v>451</v>
      </c>
      <c r="K204" s="311" t="s">
        <v>451</v>
      </c>
      <c r="L204" s="312" t="s">
        <v>451</v>
      </c>
      <c r="M204" s="312" t="s">
        <v>451</v>
      </c>
      <c r="N204" s="312" t="s">
        <v>451</v>
      </c>
      <c r="O204" s="312" t="s">
        <v>451</v>
      </c>
      <c r="P204" s="312" t="s">
        <v>451</v>
      </c>
      <c r="Q204" s="348" t="s">
        <v>451</v>
      </c>
      <c r="R204" s="312" t="s">
        <v>451</v>
      </c>
      <c r="S204" s="311" t="s">
        <v>451</v>
      </c>
      <c r="T204" s="312" t="s">
        <v>451</v>
      </c>
      <c r="U204" s="312" t="s">
        <v>451</v>
      </c>
      <c r="V204" s="312" t="s">
        <v>451</v>
      </c>
      <c r="W204" s="312" t="s">
        <v>451</v>
      </c>
      <c r="X204" s="312" t="s">
        <v>451</v>
      </c>
      <c r="Y204" s="348" t="s">
        <v>451</v>
      </c>
      <c r="Z204" s="312" t="s">
        <v>451</v>
      </c>
      <c r="AA204" s="311" t="s">
        <v>451</v>
      </c>
      <c r="AB204" s="312" t="s">
        <v>451</v>
      </c>
      <c r="AC204" s="312" t="s">
        <v>451</v>
      </c>
      <c r="AD204" s="312" t="s">
        <v>451</v>
      </c>
      <c r="AE204" s="312" t="s">
        <v>451</v>
      </c>
      <c r="AF204" s="312" t="s">
        <v>451</v>
      </c>
      <c r="AG204" s="348">
        <v>1</v>
      </c>
      <c r="AH204" s="312">
        <v>1</v>
      </c>
      <c r="AI204" s="311">
        <v>1</v>
      </c>
      <c r="AJ204" s="312" t="s">
        <v>451</v>
      </c>
      <c r="AK204" s="312" t="s">
        <v>451</v>
      </c>
      <c r="AL204" s="312" t="s">
        <v>451</v>
      </c>
      <c r="AM204" s="312" t="s">
        <v>451</v>
      </c>
      <c r="AN204" s="312" t="s">
        <v>451</v>
      </c>
      <c r="AO204" s="348" t="s">
        <v>451</v>
      </c>
      <c r="AP204" s="312">
        <v>1</v>
      </c>
      <c r="AQ204" s="311" t="s">
        <v>451</v>
      </c>
      <c r="AR204" s="312" t="s">
        <v>451</v>
      </c>
      <c r="AS204" s="312" t="s">
        <v>451</v>
      </c>
      <c r="AT204" s="312" t="s">
        <v>451</v>
      </c>
      <c r="AU204" s="312" t="s">
        <v>451</v>
      </c>
      <c r="AV204" s="312" t="s">
        <v>451</v>
      </c>
      <c r="AW204" s="348" t="s">
        <v>451</v>
      </c>
      <c r="AX204" s="312" t="s">
        <v>451</v>
      </c>
      <c r="AY204" s="311" t="s">
        <v>451</v>
      </c>
      <c r="AZ204" s="312" t="s">
        <v>451</v>
      </c>
      <c r="BA204" s="312" t="s">
        <v>451</v>
      </c>
      <c r="BB204" s="312" t="s">
        <v>451</v>
      </c>
      <c r="BC204" s="312" t="s">
        <v>451</v>
      </c>
      <c r="BD204" s="312" t="s">
        <v>451</v>
      </c>
      <c r="BE204" s="348" t="s">
        <v>451</v>
      </c>
      <c r="BF204" s="312" t="s">
        <v>451</v>
      </c>
      <c r="BG204" s="311" t="s">
        <v>451</v>
      </c>
      <c r="BH204" s="312" t="s">
        <v>451</v>
      </c>
      <c r="BI204" s="312" t="s">
        <v>451</v>
      </c>
      <c r="BJ204" s="312" t="s">
        <v>451</v>
      </c>
      <c r="BK204" s="312" t="s">
        <v>451</v>
      </c>
      <c r="BL204" s="348" t="s">
        <v>451</v>
      </c>
      <c r="BM204" s="312" t="s">
        <v>451</v>
      </c>
      <c r="BN204" s="311" t="s">
        <v>451</v>
      </c>
      <c r="BO204" s="312" t="s">
        <v>451</v>
      </c>
      <c r="BP204" s="312" t="s">
        <v>451</v>
      </c>
      <c r="BQ204" s="312" t="s">
        <v>451</v>
      </c>
      <c r="BR204" s="312" t="s">
        <v>451</v>
      </c>
      <c r="BS204" s="348" t="s">
        <v>451</v>
      </c>
      <c r="BT204" s="348" t="s">
        <v>451</v>
      </c>
    </row>
    <row r="205" spans="2:72">
      <c r="B205" s="737" t="s">
        <v>527</v>
      </c>
      <c r="C205" s="311" t="s">
        <v>451</v>
      </c>
      <c r="D205" s="312" t="s">
        <v>451</v>
      </c>
      <c r="E205" s="312" t="s">
        <v>451</v>
      </c>
      <c r="F205" s="312" t="s">
        <v>451</v>
      </c>
      <c r="G205" s="312" t="s">
        <v>451</v>
      </c>
      <c r="H205" s="312" t="s">
        <v>451</v>
      </c>
      <c r="I205" s="348" t="s">
        <v>451</v>
      </c>
      <c r="J205" s="312" t="s">
        <v>451</v>
      </c>
      <c r="K205" s="311" t="s">
        <v>451</v>
      </c>
      <c r="L205" s="312" t="s">
        <v>451</v>
      </c>
      <c r="M205" s="312" t="s">
        <v>451</v>
      </c>
      <c r="N205" s="312" t="s">
        <v>451</v>
      </c>
      <c r="O205" s="312" t="s">
        <v>451</v>
      </c>
      <c r="P205" s="312" t="s">
        <v>451</v>
      </c>
      <c r="Q205" s="348" t="s">
        <v>451</v>
      </c>
      <c r="R205" s="312" t="s">
        <v>451</v>
      </c>
      <c r="S205" s="311" t="s">
        <v>451</v>
      </c>
      <c r="T205" s="312" t="s">
        <v>451</v>
      </c>
      <c r="U205" s="312" t="s">
        <v>451</v>
      </c>
      <c r="V205" s="312" t="s">
        <v>451</v>
      </c>
      <c r="W205" s="312" t="s">
        <v>451</v>
      </c>
      <c r="X205" s="312" t="s">
        <v>451</v>
      </c>
      <c r="Y205" s="348" t="s">
        <v>451</v>
      </c>
      <c r="Z205" s="312" t="s">
        <v>451</v>
      </c>
      <c r="AA205" s="311" t="s">
        <v>451</v>
      </c>
      <c r="AB205" s="312" t="s">
        <v>451</v>
      </c>
      <c r="AC205" s="312" t="s">
        <v>451</v>
      </c>
      <c r="AD205" s="312" t="s">
        <v>451</v>
      </c>
      <c r="AE205" s="312" t="s">
        <v>451</v>
      </c>
      <c r="AF205" s="312" t="s">
        <v>451</v>
      </c>
      <c r="AG205" s="348" t="s">
        <v>451</v>
      </c>
      <c r="AH205" s="312" t="s">
        <v>451</v>
      </c>
      <c r="AI205" s="311" t="s">
        <v>451</v>
      </c>
      <c r="AJ205" s="312" t="s">
        <v>451</v>
      </c>
      <c r="AK205" s="312" t="s">
        <v>451</v>
      </c>
      <c r="AL205" s="312" t="s">
        <v>451</v>
      </c>
      <c r="AM205" s="312" t="s">
        <v>451</v>
      </c>
      <c r="AN205" s="312" t="s">
        <v>451</v>
      </c>
      <c r="AO205" s="348" t="s">
        <v>451</v>
      </c>
      <c r="AP205" s="312" t="s">
        <v>451</v>
      </c>
      <c r="AQ205" s="311">
        <v>1</v>
      </c>
      <c r="AR205" s="312" t="s">
        <v>451</v>
      </c>
      <c r="AS205" s="312" t="s">
        <v>451</v>
      </c>
      <c r="AT205" s="312" t="s">
        <v>451</v>
      </c>
      <c r="AU205" s="312" t="s">
        <v>451</v>
      </c>
      <c r="AV205" s="312" t="s">
        <v>451</v>
      </c>
      <c r="AW205" s="348" t="s">
        <v>451</v>
      </c>
      <c r="AX205" s="312">
        <v>1</v>
      </c>
      <c r="AY205" s="311" t="s">
        <v>451</v>
      </c>
      <c r="AZ205" s="312" t="s">
        <v>451</v>
      </c>
      <c r="BA205" s="312" t="s">
        <v>451</v>
      </c>
      <c r="BB205" s="312" t="s">
        <v>451</v>
      </c>
      <c r="BC205" s="312" t="s">
        <v>451</v>
      </c>
      <c r="BD205" s="312" t="s">
        <v>451</v>
      </c>
      <c r="BE205" s="348" t="s">
        <v>451</v>
      </c>
      <c r="BF205" s="312" t="s">
        <v>451</v>
      </c>
      <c r="BG205" s="311" t="s">
        <v>451</v>
      </c>
      <c r="BH205" s="312" t="s">
        <v>451</v>
      </c>
      <c r="BI205" s="312" t="s">
        <v>451</v>
      </c>
      <c r="BJ205" s="312" t="s">
        <v>451</v>
      </c>
      <c r="BK205" s="312" t="s">
        <v>451</v>
      </c>
      <c r="BL205" s="348" t="s">
        <v>451</v>
      </c>
      <c r="BM205" s="312" t="s">
        <v>451</v>
      </c>
      <c r="BN205" s="311" t="s">
        <v>451</v>
      </c>
      <c r="BO205" s="312" t="s">
        <v>451</v>
      </c>
      <c r="BP205" s="312" t="s">
        <v>451</v>
      </c>
      <c r="BQ205" s="312" t="s">
        <v>451</v>
      </c>
      <c r="BR205" s="312" t="s">
        <v>451</v>
      </c>
      <c r="BS205" s="348" t="s">
        <v>451</v>
      </c>
      <c r="BT205" s="348" t="s">
        <v>451</v>
      </c>
    </row>
    <row r="206" spans="2:72">
      <c r="B206" s="737" t="s">
        <v>528</v>
      </c>
      <c r="C206" s="311" t="s">
        <v>451</v>
      </c>
      <c r="D206" s="312" t="s">
        <v>451</v>
      </c>
      <c r="E206" s="312" t="s">
        <v>451</v>
      </c>
      <c r="F206" s="312" t="s">
        <v>451</v>
      </c>
      <c r="G206" s="312" t="s">
        <v>451</v>
      </c>
      <c r="H206" s="312" t="s">
        <v>451</v>
      </c>
      <c r="I206" s="348" t="s">
        <v>451</v>
      </c>
      <c r="J206" s="312" t="s">
        <v>451</v>
      </c>
      <c r="K206" s="311" t="s">
        <v>451</v>
      </c>
      <c r="L206" s="312" t="s">
        <v>451</v>
      </c>
      <c r="M206" s="312" t="s">
        <v>451</v>
      </c>
      <c r="N206" s="312" t="s">
        <v>451</v>
      </c>
      <c r="O206" s="312" t="s">
        <v>451</v>
      </c>
      <c r="P206" s="312" t="s">
        <v>451</v>
      </c>
      <c r="Q206" s="348" t="s">
        <v>451</v>
      </c>
      <c r="R206" s="312" t="s">
        <v>451</v>
      </c>
      <c r="S206" s="311" t="s">
        <v>451</v>
      </c>
      <c r="T206" s="312">
        <v>1</v>
      </c>
      <c r="U206" s="312" t="s">
        <v>451</v>
      </c>
      <c r="V206" s="312" t="s">
        <v>451</v>
      </c>
      <c r="W206" s="312" t="s">
        <v>451</v>
      </c>
      <c r="X206" s="312" t="s">
        <v>451</v>
      </c>
      <c r="Y206" s="348" t="s">
        <v>451</v>
      </c>
      <c r="Z206" s="312">
        <v>1</v>
      </c>
      <c r="AA206" s="311" t="s">
        <v>451</v>
      </c>
      <c r="AB206" s="312" t="s">
        <v>451</v>
      </c>
      <c r="AC206" s="312" t="s">
        <v>451</v>
      </c>
      <c r="AD206" s="312" t="s">
        <v>451</v>
      </c>
      <c r="AE206" s="312" t="s">
        <v>451</v>
      </c>
      <c r="AF206" s="312" t="s">
        <v>451</v>
      </c>
      <c r="AG206" s="348" t="s">
        <v>451</v>
      </c>
      <c r="AH206" s="312" t="s">
        <v>451</v>
      </c>
      <c r="AI206" s="311" t="s">
        <v>451</v>
      </c>
      <c r="AJ206" s="312" t="s">
        <v>451</v>
      </c>
      <c r="AK206" s="312" t="s">
        <v>451</v>
      </c>
      <c r="AL206" s="312" t="s">
        <v>451</v>
      </c>
      <c r="AM206" s="312" t="s">
        <v>451</v>
      </c>
      <c r="AN206" s="312" t="s">
        <v>451</v>
      </c>
      <c r="AO206" s="348" t="s">
        <v>451</v>
      </c>
      <c r="AP206" s="312" t="s">
        <v>451</v>
      </c>
      <c r="AQ206" s="311" t="s">
        <v>451</v>
      </c>
      <c r="AR206" s="312" t="s">
        <v>451</v>
      </c>
      <c r="AS206" s="312" t="s">
        <v>451</v>
      </c>
      <c r="AT206" s="312" t="s">
        <v>451</v>
      </c>
      <c r="AU206" s="312" t="s">
        <v>451</v>
      </c>
      <c r="AV206" s="312" t="s">
        <v>451</v>
      </c>
      <c r="AW206" s="348" t="s">
        <v>451</v>
      </c>
      <c r="AX206" s="312" t="s">
        <v>451</v>
      </c>
      <c r="AY206" s="311" t="s">
        <v>451</v>
      </c>
      <c r="AZ206" s="312" t="s">
        <v>451</v>
      </c>
      <c r="BA206" s="312" t="s">
        <v>451</v>
      </c>
      <c r="BB206" s="312" t="s">
        <v>451</v>
      </c>
      <c r="BC206" s="312" t="s">
        <v>451</v>
      </c>
      <c r="BD206" s="312" t="s">
        <v>451</v>
      </c>
      <c r="BE206" s="348" t="s">
        <v>451</v>
      </c>
      <c r="BF206" s="312" t="s">
        <v>451</v>
      </c>
      <c r="BG206" s="311" t="s">
        <v>451</v>
      </c>
      <c r="BH206" s="312" t="s">
        <v>451</v>
      </c>
      <c r="BI206" s="312" t="s">
        <v>451</v>
      </c>
      <c r="BJ206" s="312" t="s">
        <v>451</v>
      </c>
      <c r="BK206" s="312" t="s">
        <v>451</v>
      </c>
      <c r="BL206" s="348" t="s">
        <v>451</v>
      </c>
      <c r="BM206" s="312" t="s">
        <v>451</v>
      </c>
      <c r="BN206" s="311" t="s">
        <v>451</v>
      </c>
      <c r="BO206" s="312" t="s">
        <v>451</v>
      </c>
      <c r="BP206" s="312" t="s">
        <v>451</v>
      </c>
      <c r="BQ206" s="312" t="s">
        <v>451</v>
      </c>
      <c r="BR206" s="312" t="s">
        <v>451</v>
      </c>
      <c r="BS206" s="348" t="s">
        <v>451</v>
      </c>
      <c r="BT206" s="348" t="s">
        <v>451</v>
      </c>
    </row>
    <row r="207" spans="2:72">
      <c r="B207" s="737" t="s">
        <v>507</v>
      </c>
      <c r="C207" s="311">
        <v>1</v>
      </c>
      <c r="D207" s="312">
        <v>1</v>
      </c>
      <c r="E207" s="312">
        <v>1</v>
      </c>
      <c r="F207" s="312">
        <v>1</v>
      </c>
      <c r="G207" s="312" t="s">
        <v>451</v>
      </c>
      <c r="H207" s="312" t="s">
        <v>451</v>
      </c>
      <c r="I207" s="348" t="s">
        <v>451</v>
      </c>
      <c r="J207" s="312">
        <v>4</v>
      </c>
      <c r="K207" s="311">
        <v>1</v>
      </c>
      <c r="L207" s="312">
        <v>1</v>
      </c>
      <c r="M207" s="312" t="s">
        <v>451</v>
      </c>
      <c r="N207" s="312">
        <v>2</v>
      </c>
      <c r="O207" s="312" t="s">
        <v>451</v>
      </c>
      <c r="P207" s="312" t="s">
        <v>451</v>
      </c>
      <c r="Q207" s="348">
        <v>1</v>
      </c>
      <c r="R207" s="312">
        <v>5</v>
      </c>
      <c r="S207" s="311" t="s">
        <v>451</v>
      </c>
      <c r="T207" s="312" t="s">
        <v>451</v>
      </c>
      <c r="U207" s="312">
        <v>1</v>
      </c>
      <c r="V207" s="312" t="s">
        <v>451</v>
      </c>
      <c r="W207" s="312" t="s">
        <v>451</v>
      </c>
      <c r="X207" s="312" t="s">
        <v>451</v>
      </c>
      <c r="Y207" s="348">
        <v>1</v>
      </c>
      <c r="Z207" s="312">
        <v>2</v>
      </c>
      <c r="AA207" s="311">
        <v>1</v>
      </c>
      <c r="AB207" s="312">
        <v>2</v>
      </c>
      <c r="AC207" s="312" t="s">
        <v>451</v>
      </c>
      <c r="AD207" s="312" t="s">
        <v>451</v>
      </c>
      <c r="AE207" s="312" t="s">
        <v>451</v>
      </c>
      <c r="AF207" s="312" t="s">
        <v>451</v>
      </c>
      <c r="AG207" s="348">
        <v>3</v>
      </c>
      <c r="AH207" s="312">
        <v>6</v>
      </c>
      <c r="AI207" s="311" t="s">
        <v>451</v>
      </c>
      <c r="AJ207" s="312" t="s">
        <v>451</v>
      </c>
      <c r="AK207" s="312" t="s">
        <v>451</v>
      </c>
      <c r="AL207" s="312" t="s">
        <v>451</v>
      </c>
      <c r="AM207" s="312" t="s">
        <v>451</v>
      </c>
      <c r="AN207" s="312" t="s">
        <v>451</v>
      </c>
      <c r="AO207" s="348">
        <v>1</v>
      </c>
      <c r="AP207" s="312">
        <v>1</v>
      </c>
      <c r="AQ207" s="311" t="s">
        <v>451</v>
      </c>
      <c r="AR207" s="312" t="s">
        <v>451</v>
      </c>
      <c r="AS207" s="312">
        <v>1</v>
      </c>
      <c r="AT207" s="312" t="s">
        <v>451</v>
      </c>
      <c r="AU207" s="312" t="s">
        <v>451</v>
      </c>
      <c r="AV207" s="312" t="s">
        <v>451</v>
      </c>
      <c r="AW207" s="348" t="s">
        <v>451</v>
      </c>
      <c r="AX207" s="312">
        <v>1</v>
      </c>
      <c r="AY207" s="311" t="s">
        <v>451</v>
      </c>
      <c r="AZ207" s="312" t="s">
        <v>451</v>
      </c>
      <c r="BA207" s="312" t="s">
        <v>451</v>
      </c>
      <c r="BB207" s="312">
        <v>1</v>
      </c>
      <c r="BC207" s="312" t="s">
        <v>451</v>
      </c>
      <c r="BD207" s="312" t="s">
        <v>451</v>
      </c>
      <c r="BE207" s="348">
        <v>1</v>
      </c>
      <c r="BF207" s="312">
        <v>2</v>
      </c>
      <c r="BG207" s="311" t="s">
        <v>451</v>
      </c>
      <c r="BH207" s="312" t="s">
        <v>451</v>
      </c>
      <c r="BI207" s="312" t="s">
        <v>451</v>
      </c>
      <c r="BJ207" s="312" t="s">
        <v>451</v>
      </c>
      <c r="BK207" s="312" t="s">
        <v>451</v>
      </c>
      <c r="BL207" s="348" t="s">
        <v>451</v>
      </c>
      <c r="BM207" s="312" t="s">
        <v>451</v>
      </c>
      <c r="BN207" s="311" t="s">
        <v>451</v>
      </c>
      <c r="BO207" s="312" t="s">
        <v>451</v>
      </c>
      <c r="BP207" s="312" t="s">
        <v>451</v>
      </c>
      <c r="BQ207" s="312" t="s">
        <v>451</v>
      </c>
      <c r="BR207" s="312" t="s">
        <v>451</v>
      </c>
      <c r="BS207" s="348" t="s">
        <v>451</v>
      </c>
      <c r="BT207" s="348" t="s">
        <v>451</v>
      </c>
    </row>
    <row r="208" spans="2:72">
      <c r="B208" s="737" t="s">
        <v>534</v>
      </c>
      <c r="C208" s="311" t="s">
        <v>451</v>
      </c>
      <c r="D208" s="312" t="s">
        <v>451</v>
      </c>
      <c r="E208" s="312" t="s">
        <v>451</v>
      </c>
      <c r="F208" s="312" t="s">
        <v>451</v>
      </c>
      <c r="G208" s="312" t="s">
        <v>451</v>
      </c>
      <c r="H208" s="312" t="s">
        <v>451</v>
      </c>
      <c r="I208" s="348" t="s">
        <v>451</v>
      </c>
      <c r="J208" s="312" t="s">
        <v>451</v>
      </c>
      <c r="K208" s="311" t="s">
        <v>451</v>
      </c>
      <c r="L208" s="312" t="s">
        <v>451</v>
      </c>
      <c r="M208" s="312" t="s">
        <v>451</v>
      </c>
      <c r="N208" s="312" t="s">
        <v>451</v>
      </c>
      <c r="O208" s="312" t="s">
        <v>451</v>
      </c>
      <c r="P208" s="312" t="s">
        <v>451</v>
      </c>
      <c r="Q208" s="348" t="s">
        <v>451</v>
      </c>
      <c r="R208" s="312" t="s">
        <v>451</v>
      </c>
      <c r="S208" s="311" t="s">
        <v>451</v>
      </c>
      <c r="T208" s="312" t="s">
        <v>451</v>
      </c>
      <c r="U208" s="312" t="s">
        <v>451</v>
      </c>
      <c r="V208" s="312" t="s">
        <v>451</v>
      </c>
      <c r="W208" s="312" t="s">
        <v>451</v>
      </c>
      <c r="X208" s="312" t="s">
        <v>451</v>
      </c>
      <c r="Y208" s="348" t="s">
        <v>451</v>
      </c>
      <c r="Z208" s="312" t="s">
        <v>451</v>
      </c>
      <c r="AA208" s="311" t="s">
        <v>451</v>
      </c>
      <c r="AB208" s="312">
        <v>1</v>
      </c>
      <c r="AC208" s="312" t="s">
        <v>451</v>
      </c>
      <c r="AD208" s="312" t="s">
        <v>451</v>
      </c>
      <c r="AE208" s="312" t="s">
        <v>451</v>
      </c>
      <c r="AF208" s="312" t="s">
        <v>451</v>
      </c>
      <c r="AG208" s="348" t="s">
        <v>451</v>
      </c>
      <c r="AH208" s="312">
        <v>1</v>
      </c>
      <c r="AI208" s="311" t="s">
        <v>451</v>
      </c>
      <c r="AJ208" s="312" t="s">
        <v>451</v>
      </c>
      <c r="AK208" s="312" t="s">
        <v>451</v>
      </c>
      <c r="AL208" s="312" t="s">
        <v>451</v>
      </c>
      <c r="AM208" s="312" t="s">
        <v>451</v>
      </c>
      <c r="AN208" s="312" t="s">
        <v>451</v>
      </c>
      <c r="AO208" s="348" t="s">
        <v>451</v>
      </c>
      <c r="AP208" s="312" t="s">
        <v>451</v>
      </c>
      <c r="AQ208" s="311" t="s">
        <v>451</v>
      </c>
      <c r="AR208" s="312" t="s">
        <v>451</v>
      </c>
      <c r="AS208" s="312" t="s">
        <v>451</v>
      </c>
      <c r="AT208" s="312" t="s">
        <v>451</v>
      </c>
      <c r="AU208" s="312" t="s">
        <v>451</v>
      </c>
      <c r="AV208" s="312" t="s">
        <v>451</v>
      </c>
      <c r="AW208" s="348" t="s">
        <v>451</v>
      </c>
      <c r="AX208" s="312" t="s">
        <v>451</v>
      </c>
      <c r="AY208" s="311" t="s">
        <v>451</v>
      </c>
      <c r="AZ208" s="312" t="s">
        <v>451</v>
      </c>
      <c r="BA208" s="312" t="s">
        <v>451</v>
      </c>
      <c r="BB208" s="312" t="s">
        <v>451</v>
      </c>
      <c r="BC208" s="312" t="s">
        <v>451</v>
      </c>
      <c r="BD208" s="312" t="s">
        <v>451</v>
      </c>
      <c r="BE208" s="348" t="s">
        <v>451</v>
      </c>
      <c r="BF208" s="312" t="s">
        <v>451</v>
      </c>
      <c r="BG208" s="311" t="s">
        <v>451</v>
      </c>
      <c r="BH208" s="312" t="s">
        <v>451</v>
      </c>
      <c r="BI208" s="312" t="s">
        <v>451</v>
      </c>
      <c r="BJ208" s="312" t="s">
        <v>451</v>
      </c>
      <c r="BK208" s="312" t="s">
        <v>451</v>
      </c>
      <c r="BL208" s="348" t="s">
        <v>451</v>
      </c>
      <c r="BM208" s="312" t="s">
        <v>451</v>
      </c>
      <c r="BN208" s="311" t="s">
        <v>451</v>
      </c>
      <c r="BO208" s="312" t="s">
        <v>451</v>
      </c>
      <c r="BP208" s="312" t="s">
        <v>451</v>
      </c>
      <c r="BQ208" s="312" t="s">
        <v>451</v>
      </c>
      <c r="BR208" s="312" t="s">
        <v>451</v>
      </c>
      <c r="BS208" s="348" t="s">
        <v>451</v>
      </c>
      <c r="BT208" s="348" t="s">
        <v>451</v>
      </c>
    </row>
    <row r="209" spans="2:72">
      <c r="B209" s="736" t="s">
        <v>535</v>
      </c>
      <c r="C209" s="354" t="s">
        <v>451</v>
      </c>
      <c r="D209" s="355" t="s">
        <v>451</v>
      </c>
      <c r="E209" s="355" t="s">
        <v>451</v>
      </c>
      <c r="F209" s="355" t="s">
        <v>451</v>
      </c>
      <c r="G209" s="355" t="s">
        <v>451</v>
      </c>
      <c r="H209" s="355" t="s">
        <v>451</v>
      </c>
      <c r="I209" s="356" t="s">
        <v>451</v>
      </c>
      <c r="J209" s="355" t="s">
        <v>451</v>
      </c>
      <c r="K209" s="354" t="s">
        <v>451</v>
      </c>
      <c r="L209" s="355" t="s">
        <v>451</v>
      </c>
      <c r="M209" s="355" t="s">
        <v>451</v>
      </c>
      <c r="N209" s="355" t="s">
        <v>451</v>
      </c>
      <c r="O209" s="355" t="s">
        <v>451</v>
      </c>
      <c r="P209" s="355" t="s">
        <v>451</v>
      </c>
      <c r="Q209" s="356" t="s">
        <v>451</v>
      </c>
      <c r="R209" s="355" t="s">
        <v>451</v>
      </c>
      <c r="S209" s="354" t="s">
        <v>451</v>
      </c>
      <c r="T209" s="355" t="s">
        <v>451</v>
      </c>
      <c r="U209" s="355" t="s">
        <v>451</v>
      </c>
      <c r="V209" s="355" t="s">
        <v>451</v>
      </c>
      <c r="W209" s="355" t="s">
        <v>451</v>
      </c>
      <c r="X209" s="355" t="s">
        <v>451</v>
      </c>
      <c r="Y209" s="356" t="s">
        <v>451</v>
      </c>
      <c r="Z209" s="355" t="s">
        <v>451</v>
      </c>
      <c r="AA209" s="354" t="s">
        <v>451</v>
      </c>
      <c r="AB209" s="355" t="s">
        <v>451</v>
      </c>
      <c r="AC209" s="355" t="s">
        <v>451</v>
      </c>
      <c r="AD209" s="355" t="s">
        <v>451</v>
      </c>
      <c r="AE209" s="355" t="s">
        <v>451</v>
      </c>
      <c r="AF209" s="355" t="s">
        <v>451</v>
      </c>
      <c r="AG209" s="356" t="s">
        <v>451</v>
      </c>
      <c r="AH209" s="355" t="s">
        <v>451</v>
      </c>
      <c r="AI209" s="354" t="s">
        <v>451</v>
      </c>
      <c r="AJ209" s="355" t="s">
        <v>451</v>
      </c>
      <c r="AK209" s="355" t="s">
        <v>451</v>
      </c>
      <c r="AL209" s="355" t="s">
        <v>451</v>
      </c>
      <c r="AM209" s="355" t="s">
        <v>451</v>
      </c>
      <c r="AN209" s="355" t="s">
        <v>451</v>
      </c>
      <c r="AO209" s="356" t="s">
        <v>451</v>
      </c>
      <c r="AP209" s="355" t="s">
        <v>451</v>
      </c>
      <c r="AQ209" s="354" t="s">
        <v>451</v>
      </c>
      <c r="AR209" s="355" t="s">
        <v>451</v>
      </c>
      <c r="AS209" s="355" t="s">
        <v>451</v>
      </c>
      <c r="AT209" s="355">
        <v>1</v>
      </c>
      <c r="AU209" s="355" t="s">
        <v>451</v>
      </c>
      <c r="AV209" s="355" t="s">
        <v>451</v>
      </c>
      <c r="AW209" s="356" t="s">
        <v>451</v>
      </c>
      <c r="AX209" s="355">
        <v>1</v>
      </c>
      <c r="AY209" s="354" t="s">
        <v>451</v>
      </c>
      <c r="AZ209" s="355" t="s">
        <v>451</v>
      </c>
      <c r="BA209" s="355" t="s">
        <v>451</v>
      </c>
      <c r="BB209" s="355" t="s">
        <v>451</v>
      </c>
      <c r="BC209" s="355" t="s">
        <v>451</v>
      </c>
      <c r="BD209" s="355" t="s">
        <v>451</v>
      </c>
      <c r="BE209" s="356" t="s">
        <v>451</v>
      </c>
      <c r="BF209" s="355" t="s">
        <v>451</v>
      </c>
      <c r="BG209" s="354" t="s">
        <v>451</v>
      </c>
      <c r="BH209" s="355" t="s">
        <v>451</v>
      </c>
      <c r="BI209" s="355" t="s">
        <v>451</v>
      </c>
      <c r="BJ209" s="355" t="s">
        <v>451</v>
      </c>
      <c r="BK209" s="355" t="s">
        <v>451</v>
      </c>
      <c r="BL209" s="356" t="s">
        <v>451</v>
      </c>
      <c r="BM209" s="355" t="s">
        <v>451</v>
      </c>
      <c r="BN209" s="354" t="s">
        <v>451</v>
      </c>
      <c r="BO209" s="355" t="s">
        <v>451</v>
      </c>
      <c r="BP209" s="355" t="s">
        <v>451</v>
      </c>
      <c r="BQ209" s="355" t="s">
        <v>451</v>
      </c>
      <c r="BR209" s="355" t="s">
        <v>451</v>
      </c>
      <c r="BS209" s="356" t="s">
        <v>451</v>
      </c>
      <c r="BT209" s="356" t="s">
        <v>451</v>
      </c>
    </row>
    <row r="210" spans="2:72">
      <c r="B210" s="737" t="s">
        <v>536</v>
      </c>
      <c r="C210" s="311" t="s">
        <v>451</v>
      </c>
      <c r="D210" s="312" t="s">
        <v>451</v>
      </c>
      <c r="E210" s="312" t="s">
        <v>451</v>
      </c>
      <c r="F210" s="312" t="s">
        <v>451</v>
      </c>
      <c r="G210" s="312" t="s">
        <v>451</v>
      </c>
      <c r="H210" s="312" t="s">
        <v>451</v>
      </c>
      <c r="I210" s="348" t="s">
        <v>451</v>
      </c>
      <c r="J210" s="312" t="s">
        <v>451</v>
      </c>
      <c r="K210" s="311" t="s">
        <v>451</v>
      </c>
      <c r="L210" s="312" t="s">
        <v>451</v>
      </c>
      <c r="M210" s="312" t="s">
        <v>451</v>
      </c>
      <c r="N210" s="312" t="s">
        <v>451</v>
      </c>
      <c r="O210" s="312" t="s">
        <v>451</v>
      </c>
      <c r="P210" s="312" t="s">
        <v>451</v>
      </c>
      <c r="Q210" s="348" t="s">
        <v>451</v>
      </c>
      <c r="R210" s="312" t="s">
        <v>451</v>
      </c>
      <c r="S210" s="311" t="s">
        <v>451</v>
      </c>
      <c r="T210" s="312" t="s">
        <v>451</v>
      </c>
      <c r="U210" s="312" t="s">
        <v>451</v>
      </c>
      <c r="V210" s="312" t="s">
        <v>451</v>
      </c>
      <c r="W210" s="312" t="s">
        <v>451</v>
      </c>
      <c r="X210" s="312" t="s">
        <v>451</v>
      </c>
      <c r="Y210" s="348" t="s">
        <v>451</v>
      </c>
      <c r="Z210" s="312" t="s">
        <v>451</v>
      </c>
      <c r="AA210" s="311" t="s">
        <v>451</v>
      </c>
      <c r="AB210" s="312" t="s">
        <v>451</v>
      </c>
      <c r="AC210" s="312" t="s">
        <v>451</v>
      </c>
      <c r="AD210" s="312" t="s">
        <v>451</v>
      </c>
      <c r="AE210" s="312" t="s">
        <v>451</v>
      </c>
      <c r="AF210" s="312" t="s">
        <v>451</v>
      </c>
      <c r="AG210" s="348" t="s">
        <v>451</v>
      </c>
      <c r="AH210" s="312" t="s">
        <v>451</v>
      </c>
      <c r="AI210" s="311" t="s">
        <v>451</v>
      </c>
      <c r="AJ210" s="312" t="s">
        <v>451</v>
      </c>
      <c r="AK210" s="312" t="s">
        <v>451</v>
      </c>
      <c r="AL210" s="312" t="s">
        <v>451</v>
      </c>
      <c r="AM210" s="312" t="s">
        <v>451</v>
      </c>
      <c r="AN210" s="312" t="s">
        <v>451</v>
      </c>
      <c r="AO210" s="348" t="s">
        <v>451</v>
      </c>
      <c r="AP210" s="312" t="s">
        <v>451</v>
      </c>
      <c r="AQ210" s="311" t="s">
        <v>451</v>
      </c>
      <c r="AR210" s="312" t="s">
        <v>451</v>
      </c>
      <c r="AS210" s="312" t="s">
        <v>451</v>
      </c>
      <c r="AT210" s="312">
        <v>1</v>
      </c>
      <c r="AU210" s="312" t="s">
        <v>451</v>
      </c>
      <c r="AV210" s="312" t="s">
        <v>451</v>
      </c>
      <c r="AW210" s="348" t="s">
        <v>451</v>
      </c>
      <c r="AX210" s="312">
        <v>1</v>
      </c>
      <c r="AY210" s="311" t="s">
        <v>451</v>
      </c>
      <c r="AZ210" s="312" t="s">
        <v>451</v>
      </c>
      <c r="BA210" s="312" t="s">
        <v>451</v>
      </c>
      <c r="BB210" s="312" t="s">
        <v>451</v>
      </c>
      <c r="BC210" s="312" t="s">
        <v>451</v>
      </c>
      <c r="BD210" s="312" t="s">
        <v>451</v>
      </c>
      <c r="BE210" s="348" t="s">
        <v>451</v>
      </c>
      <c r="BF210" s="312" t="s">
        <v>451</v>
      </c>
      <c r="BG210" s="311" t="s">
        <v>451</v>
      </c>
      <c r="BH210" s="312" t="s">
        <v>451</v>
      </c>
      <c r="BI210" s="312" t="s">
        <v>451</v>
      </c>
      <c r="BJ210" s="312" t="s">
        <v>451</v>
      </c>
      <c r="BK210" s="312" t="s">
        <v>451</v>
      </c>
      <c r="BL210" s="348" t="s">
        <v>451</v>
      </c>
      <c r="BM210" s="312" t="s">
        <v>451</v>
      </c>
      <c r="BN210" s="311" t="s">
        <v>451</v>
      </c>
      <c r="BO210" s="312" t="s">
        <v>451</v>
      </c>
      <c r="BP210" s="312" t="s">
        <v>451</v>
      </c>
      <c r="BQ210" s="312" t="s">
        <v>451</v>
      </c>
      <c r="BR210" s="312" t="s">
        <v>451</v>
      </c>
      <c r="BS210" s="348" t="s">
        <v>451</v>
      </c>
      <c r="BT210" s="348" t="s">
        <v>451</v>
      </c>
    </row>
    <row r="211" spans="2:72">
      <c r="B211" s="736" t="s">
        <v>52</v>
      </c>
      <c r="C211" s="354">
        <v>3</v>
      </c>
      <c r="D211" s="355">
        <v>3</v>
      </c>
      <c r="E211" s="355">
        <v>1</v>
      </c>
      <c r="F211" s="355">
        <v>4</v>
      </c>
      <c r="G211" s="355">
        <v>1</v>
      </c>
      <c r="H211" s="355" t="s">
        <v>451</v>
      </c>
      <c r="I211" s="356">
        <v>1</v>
      </c>
      <c r="J211" s="355">
        <v>13</v>
      </c>
      <c r="K211" s="354">
        <v>1</v>
      </c>
      <c r="L211" s="355">
        <v>1</v>
      </c>
      <c r="M211" s="355" t="s">
        <v>451</v>
      </c>
      <c r="N211" s="355">
        <v>1</v>
      </c>
      <c r="O211" s="355">
        <v>3</v>
      </c>
      <c r="P211" s="355">
        <v>2</v>
      </c>
      <c r="Q211" s="356">
        <v>1</v>
      </c>
      <c r="R211" s="355">
        <v>9</v>
      </c>
      <c r="S211" s="354">
        <v>1</v>
      </c>
      <c r="T211" s="355">
        <v>3</v>
      </c>
      <c r="U211" s="355" t="s">
        <v>451</v>
      </c>
      <c r="V211" s="355">
        <v>3</v>
      </c>
      <c r="W211" s="355">
        <v>5</v>
      </c>
      <c r="X211" s="355">
        <v>2</v>
      </c>
      <c r="Y211" s="356" t="s">
        <v>451</v>
      </c>
      <c r="Z211" s="355">
        <v>14</v>
      </c>
      <c r="AA211" s="354">
        <v>6</v>
      </c>
      <c r="AB211" s="355">
        <v>6</v>
      </c>
      <c r="AC211" s="355" t="s">
        <v>451</v>
      </c>
      <c r="AD211" s="355">
        <v>5</v>
      </c>
      <c r="AE211" s="355">
        <v>4</v>
      </c>
      <c r="AF211" s="355" t="s">
        <v>451</v>
      </c>
      <c r="AG211" s="356">
        <v>2</v>
      </c>
      <c r="AH211" s="355">
        <v>23</v>
      </c>
      <c r="AI211" s="354">
        <v>2</v>
      </c>
      <c r="AJ211" s="355">
        <v>8</v>
      </c>
      <c r="AK211" s="355" t="s">
        <v>451</v>
      </c>
      <c r="AL211" s="355">
        <v>4</v>
      </c>
      <c r="AM211" s="355">
        <v>5</v>
      </c>
      <c r="AN211" s="355">
        <v>1</v>
      </c>
      <c r="AO211" s="356">
        <v>5</v>
      </c>
      <c r="AP211" s="355">
        <v>25</v>
      </c>
      <c r="AQ211" s="354">
        <v>4</v>
      </c>
      <c r="AR211" s="355">
        <v>5</v>
      </c>
      <c r="AS211" s="355" t="s">
        <v>451</v>
      </c>
      <c r="AT211" s="355" t="s">
        <v>451</v>
      </c>
      <c r="AU211" s="355">
        <v>2</v>
      </c>
      <c r="AV211" s="355">
        <v>4</v>
      </c>
      <c r="AW211" s="356">
        <v>2</v>
      </c>
      <c r="AX211" s="355">
        <v>17</v>
      </c>
      <c r="AY211" s="354">
        <v>1</v>
      </c>
      <c r="AZ211" s="355" t="s">
        <v>451</v>
      </c>
      <c r="BA211" s="355" t="s">
        <v>451</v>
      </c>
      <c r="BB211" s="355">
        <v>1</v>
      </c>
      <c r="BC211" s="355">
        <v>3</v>
      </c>
      <c r="BD211" s="355">
        <v>1</v>
      </c>
      <c r="BE211" s="356">
        <v>2</v>
      </c>
      <c r="BF211" s="355">
        <v>8</v>
      </c>
      <c r="BG211" s="354">
        <v>4</v>
      </c>
      <c r="BH211" s="355">
        <v>3</v>
      </c>
      <c r="BI211" s="355">
        <v>3</v>
      </c>
      <c r="BJ211" s="355">
        <v>1</v>
      </c>
      <c r="BK211" s="355">
        <v>2</v>
      </c>
      <c r="BL211" s="356">
        <v>1</v>
      </c>
      <c r="BM211" s="355">
        <v>14</v>
      </c>
      <c r="BN211" s="354" t="s">
        <v>451</v>
      </c>
      <c r="BO211" s="355" t="s">
        <v>451</v>
      </c>
      <c r="BP211" s="355" t="s">
        <v>451</v>
      </c>
      <c r="BQ211" s="355" t="s">
        <v>451</v>
      </c>
      <c r="BR211" s="355" t="s">
        <v>451</v>
      </c>
      <c r="BS211" s="356" t="s">
        <v>451</v>
      </c>
      <c r="BT211" s="356" t="s">
        <v>451</v>
      </c>
    </row>
    <row r="212" spans="2:72">
      <c r="B212" s="737" t="s">
        <v>537</v>
      </c>
      <c r="C212" s="311" t="s">
        <v>451</v>
      </c>
      <c r="D212" s="312" t="s">
        <v>451</v>
      </c>
      <c r="E212" s="312" t="s">
        <v>451</v>
      </c>
      <c r="F212" s="312" t="s">
        <v>451</v>
      </c>
      <c r="G212" s="312" t="s">
        <v>451</v>
      </c>
      <c r="H212" s="312" t="s">
        <v>451</v>
      </c>
      <c r="I212" s="348">
        <v>1</v>
      </c>
      <c r="J212" s="312">
        <v>1</v>
      </c>
      <c r="K212" s="311" t="s">
        <v>451</v>
      </c>
      <c r="L212" s="312" t="s">
        <v>451</v>
      </c>
      <c r="M212" s="312" t="s">
        <v>451</v>
      </c>
      <c r="N212" s="312" t="s">
        <v>451</v>
      </c>
      <c r="O212" s="312" t="s">
        <v>451</v>
      </c>
      <c r="P212" s="312">
        <v>1</v>
      </c>
      <c r="Q212" s="348" t="s">
        <v>451</v>
      </c>
      <c r="R212" s="312">
        <v>1</v>
      </c>
      <c r="S212" s="311" t="s">
        <v>451</v>
      </c>
      <c r="T212" s="312" t="s">
        <v>451</v>
      </c>
      <c r="U212" s="312" t="s">
        <v>451</v>
      </c>
      <c r="V212" s="312" t="s">
        <v>451</v>
      </c>
      <c r="W212" s="312">
        <v>1</v>
      </c>
      <c r="X212" s="312" t="s">
        <v>451</v>
      </c>
      <c r="Y212" s="348" t="s">
        <v>451</v>
      </c>
      <c r="Z212" s="312">
        <v>1</v>
      </c>
      <c r="AA212" s="311">
        <v>1</v>
      </c>
      <c r="AB212" s="312" t="s">
        <v>451</v>
      </c>
      <c r="AC212" s="312" t="s">
        <v>451</v>
      </c>
      <c r="AD212" s="312" t="s">
        <v>451</v>
      </c>
      <c r="AE212" s="312" t="s">
        <v>451</v>
      </c>
      <c r="AF212" s="312" t="s">
        <v>451</v>
      </c>
      <c r="AG212" s="348">
        <v>1</v>
      </c>
      <c r="AH212" s="312">
        <v>2</v>
      </c>
      <c r="AI212" s="311">
        <v>1</v>
      </c>
      <c r="AJ212" s="312" t="s">
        <v>451</v>
      </c>
      <c r="AK212" s="312" t="s">
        <v>451</v>
      </c>
      <c r="AL212" s="312" t="s">
        <v>451</v>
      </c>
      <c r="AM212" s="312" t="s">
        <v>451</v>
      </c>
      <c r="AN212" s="312" t="s">
        <v>451</v>
      </c>
      <c r="AO212" s="348">
        <v>2</v>
      </c>
      <c r="AP212" s="312">
        <v>3</v>
      </c>
      <c r="AQ212" s="311">
        <v>1</v>
      </c>
      <c r="AR212" s="312" t="s">
        <v>451</v>
      </c>
      <c r="AS212" s="312" t="s">
        <v>451</v>
      </c>
      <c r="AT212" s="312" t="s">
        <v>451</v>
      </c>
      <c r="AU212" s="312" t="s">
        <v>451</v>
      </c>
      <c r="AV212" s="312" t="s">
        <v>451</v>
      </c>
      <c r="AW212" s="348">
        <v>1</v>
      </c>
      <c r="AX212" s="312">
        <v>2</v>
      </c>
      <c r="AY212" s="311" t="s">
        <v>451</v>
      </c>
      <c r="AZ212" s="312" t="s">
        <v>451</v>
      </c>
      <c r="BA212" s="312" t="s">
        <v>451</v>
      </c>
      <c r="BB212" s="312" t="s">
        <v>451</v>
      </c>
      <c r="BC212" s="312" t="s">
        <v>451</v>
      </c>
      <c r="BD212" s="312" t="s">
        <v>451</v>
      </c>
      <c r="BE212" s="348" t="s">
        <v>451</v>
      </c>
      <c r="BF212" s="312" t="s">
        <v>451</v>
      </c>
      <c r="BG212" s="311" t="s">
        <v>451</v>
      </c>
      <c r="BH212" s="312" t="s">
        <v>451</v>
      </c>
      <c r="BI212" s="312" t="s">
        <v>451</v>
      </c>
      <c r="BJ212" s="312" t="s">
        <v>451</v>
      </c>
      <c r="BK212" s="312" t="s">
        <v>451</v>
      </c>
      <c r="BL212" s="348" t="s">
        <v>451</v>
      </c>
      <c r="BM212" s="312" t="s">
        <v>451</v>
      </c>
      <c r="BN212" s="311" t="s">
        <v>451</v>
      </c>
      <c r="BO212" s="312" t="s">
        <v>451</v>
      </c>
      <c r="BP212" s="312" t="s">
        <v>451</v>
      </c>
      <c r="BQ212" s="312" t="s">
        <v>451</v>
      </c>
      <c r="BR212" s="312" t="s">
        <v>451</v>
      </c>
      <c r="BS212" s="348" t="s">
        <v>451</v>
      </c>
      <c r="BT212" s="348" t="s">
        <v>451</v>
      </c>
    </row>
    <row r="213" spans="2:72">
      <c r="B213" s="737" t="s">
        <v>526</v>
      </c>
      <c r="C213" s="311" t="s">
        <v>451</v>
      </c>
      <c r="D213" s="312" t="s">
        <v>451</v>
      </c>
      <c r="E213" s="312" t="s">
        <v>451</v>
      </c>
      <c r="F213" s="312" t="s">
        <v>451</v>
      </c>
      <c r="G213" s="312" t="s">
        <v>451</v>
      </c>
      <c r="H213" s="312" t="s">
        <v>451</v>
      </c>
      <c r="I213" s="348" t="s">
        <v>451</v>
      </c>
      <c r="J213" s="312" t="s">
        <v>451</v>
      </c>
      <c r="K213" s="311" t="s">
        <v>451</v>
      </c>
      <c r="L213" s="312" t="s">
        <v>451</v>
      </c>
      <c r="M213" s="312" t="s">
        <v>451</v>
      </c>
      <c r="N213" s="312" t="s">
        <v>451</v>
      </c>
      <c r="O213" s="312" t="s">
        <v>451</v>
      </c>
      <c r="P213" s="312" t="s">
        <v>451</v>
      </c>
      <c r="Q213" s="348" t="s">
        <v>451</v>
      </c>
      <c r="R213" s="312" t="s">
        <v>451</v>
      </c>
      <c r="S213" s="311" t="s">
        <v>451</v>
      </c>
      <c r="T213" s="312" t="s">
        <v>451</v>
      </c>
      <c r="U213" s="312" t="s">
        <v>451</v>
      </c>
      <c r="V213" s="312" t="s">
        <v>451</v>
      </c>
      <c r="W213" s="312" t="s">
        <v>451</v>
      </c>
      <c r="X213" s="312" t="s">
        <v>451</v>
      </c>
      <c r="Y213" s="348" t="s">
        <v>451</v>
      </c>
      <c r="Z213" s="312" t="s">
        <v>451</v>
      </c>
      <c r="AA213" s="311" t="s">
        <v>451</v>
      </c>
      <c r="AB213" s="312" t="s">
        <v>451</v>
      </c>
      <c r="AC213" s="312" t="s">
        <v>451</v>
      </c>
      <c r="AD213" s="312" t="s">
        <v>451</v>
      </c>
      <c r="AE213" s="312" t="s">
        <v>451</v>
      </c>
      <c r="AF213" s="312" t="s">
        <v>451</v>
      </c>
      <c r="AG213" s="348" t="s">
        <v>451</v>
      </c>
      <c r="AH213" s="312" t="s">
        <v>451</v>
      </c>
      <c r="AI213" s="311" t="s">
        <v>451</v>
      </c>
      <c r="AJ213" s="312" t="s">
        <v>451</v>
      </c>
      <c r="AK213" s="312" t="s">
        <v>451</v>
      </c>
      <c r="AL213" s="312" t="s">
        <v>451</v>
      </c>
      <c r="AM213" s="312">
        <v>1</v>
      </c>
      <c r="AN213" s="312" t="s">
        <v>451</v>
      </c>
      <c r="AO213" s="348" t="s">
        <v>451</v>
      </c>
      <c r="AP213" s="312">
        <v>1</v>
      </c>
      <c r="AQ213" s="311">
        <v>1</v>
      </c>
      <c r="AR213" s="312" t="s">
        <v>451</v>
      </c>
      <c r="AS213" s="312" t="s">
        <v>451</v>
      </c>
      <c r="AT213" s="312" t="s">
        <v>451</v>
      </c>
      <c r="AU213" s="312">
        <v>1</v>
      </c>
      <c r="AV213" s="312" t="s">
        <v>451</v>
      </c>
      <c r="AW213" s="348" t="s">
        <v>451</v>
      </c>
      <c r="AX213" s="312">
        <v>2</v>
      </c>
      <c r="AY213" s="311">
        <v>1</v>
      </c>
      <c r="AZ213" s="312" t="s">
        <v>451</v>
      </c>
      <c r="BA213" s="312" t="s">
        <v>451</v>
      </c>
      <c r="BB213" s="312" t="s">
        <v>451</v>
      </c>
      <c r="BC213" s="312" t="s">
        <v>451</v>
      </c>
      <c r="BD213" s="312" t="s">
        <v>451</v>
      </c>
      <c r="BE213" s="348" t="s">
        <v>451</v>
      </c>
      <c r="BF213" s="312">
        <v>1</v>
      </c>
      <c r="BG213" s="311" t="s">
        <v>451</v>
      </c>
      <c r="BH213" s="312">
        <v>1</v>
      </c>
      <c r="BI213" s="312" t="s">
        <v>451</v>
      </c>
      <c r="BJ213" s="312" t="s">
        <v>451</v>
      </c>
      <c r="BK213" s="312" t="s">
        <v>451</v>
      </c>
      <c r="BL213" s="348" t="s">
        <v>451</v>
      </c>
      <c r="BM213" s="312">
        <v>1</v>
      </c>
      <c r="BN213" s="311" t="s">
        <v>451</v>
      </c>
      <c r="BO213" s="312" t="s">
        <v>451</v>
      </c>
      <c r="BP213" s="312" t="s">
        <v>451</v>
      </c>
      <c r="BQ213" s="312" t="s">
        <v>451</v>
      </c>
      <c r="BR213" s="312" t="s">
        <v>451</v>
      </c>
      <c r="BS213" s="348" t="s">
        <v>451</v>
      </c>
      <c r="BT213" s="348" t="s">
        <v>451</v>
      </c>
    </row>
    <row r="214" spans="2:72">
      <c r="B214" s="737" t="s">
        <v>514</v>
      </c>
      <c r="C214" s="311" t="s">
        <v>451</v>
      </c>
      <c r="D214" s="312" t="s">
        <v>451</v>
      </c>
      <c r="E214" s="312" t="s">
        <v>451</v>
      </c>
      <c r="F214" s="312" t="s">
        <v>451</v>
      </c>
      <c r="G214" s="312" t="s">
        <v>451</v>
      </c>
      <c r="H214" s="312" t="s">
        <v>451</v>
      </c>
      <c r="I214" s="348" t="s">
        <v>451</v>
      </c>
      <c r="J214" s="312" t="s">
        <v>451</v>
      </c>
      <c r="K214" s="311" t="s">
        <v>451</v>
      </c>
      <c r="L214" s="312" t="s">
        <v>451</v>
      </c>
      <c r="M214" s="312" t="s">
        <v>451</v>
      </c>
      <c r="N214" s="312" t="s">
        <v>451</v>
      </c>
      <c r="O214" s="312" t="s">
        <v>451</v>
      </c>
      <c r="P214" s="312" t="s">
        <v>451</v>
      </c>
      <c r="Q214" s="348" t="s">
        <v>451</v>
      </c>
      <c r="R214" s="312" t="s">
        <v>451</v>
      </c>
      <c r="S214" s="311" t="s">
        <v>451</v>
      </c>
      <c r="T214" s="312" t="s">
        <v>451</v>
      </c>
      <c r="U214" s="312" t="s">
        <v>451</v>
      </c>
      <c r="V214" s="312" t="s">
        <v>451</v>
      </c>
      <c r="W214" s="312" t="s">
        <v>451</v>
      </c>
      <c r="X214" s="312" t="s">
        <v>451</v>
      </c>
      <c r="Y214" s="348" t="s">
        <v>451</v>
      </c>
      <c r="Z214" s="312" t="s">
        <v>451</v>
      </c>
      <c r="AA214" s="311" t="s">
        <v>451</v>
      </c>
      <c r="AB214" s="312" t="s">
        <v>451</v>
      </c>
      <c r="AC214" s="312" t="s">
        <v>451</v>
      </c>
      <c r="AD214" s="312" t="s">
        <v>451</v>
      </c>
      <c r="AE214" s="312" t="s">
        <v>451</v>
      </c>
      <c r="AF214" s="312" t="s">
        <v>451</v>
      </c>
      <c r="AG214" s="348" t="s">
        <v>451</v>
      </c>
      <c r="AH214" s="312" t="s">
        <v>451</v>
      </c>
      <c r="AI214" s="311" t="s">
        <v>451</v>
      </c>
      <c r="AJ214" s="312" t="s">
        <v>451</v>
      </c>
      <c r="AK214" s="312" t="s">
        <v>451</v>
      </c>
      <c r="AL214" s="312" t="s">
        <v>451</v>
      </c>
      <c r="AM214" s="312" t="s">
        <v>451</v>
      </c>
      <c r="AN214" s="312" t="s">
        <v>451</v>
      </c>
      <c r="AO214" s="348" t="s">
        <v>451</v>
      </c>
      <c r="AP214" s="312" t="s">
        <v>451</v>
      </c>
      <c r="AQ214" s="311" t="s">
        <v>451</v>
      </c>
      <c r="AR214" s="312" t="s">
        <v>451</v>
      </c>
      <c r="AS214" s="312" t="s">
        <v>451</v>
      </c>
      <c r="AT214" s="312" t="s">
        <v>451</v>
      </c>
      <c r="AU214" s="312" t="s">
        <v>451</v>
      </c>
      <c r="AV214" s="312" t="s">
        <v>451</v>
      </c>
      <c r="AW214" s="348" t="s">
        <v>451</v>
      </c>
      <c r="AX214" s="312" t="s">
        <v>451</v>
      </c>
      <c r="AY214" s="311" t="s">
        <v>451</v>
      </c>
      <c r="AZ214" s="312" t="s">
        <v>451</v>
      </c>
      <c r="BA214" s="312" t="s">
        <v>451</v>
      </c>
      <c r="BB214" s="312" t="s">
        <v>451</v>
      </c>
      <c r="BC214" s="312" t="s">
        <v>451</v>
      </c>
      <c r="BD214" s="312" t="s">
        <v>451</v>
      </c>
      <c r="BE214" s="348" t="s">
        <v>451</v>
      </c>
      <c r="BF214" s="312" t="s">
        <v>451</v>
      </c>
      <c r="BG214" s="311" t="s">
        <v>451</v>
      </c>
      <c r="BH214" s="312" t="s">
        <v>451</v>
      </c>
      <c r="BI214" s="312">
        <v>1</v>
      </c>
      <c r="BJ214" s="312" t="s">
        <v>451</v>
      </c>
      <c r="BK214" s="312" t="s">
        <v>451</v>
      </c>
      <c r="BL214" s="348" t="s">
        <v>451</v>
      </c>
      <c r="BM214" s="312">
        <v>1</v>
      </c>
      <c r="BN214" s="311" t="s">
        <v>451</v>
      </c>
      <c r="BO214" s="312" t="s">
        <v>451</v>
      </c>
      <c r="BP214" s="312" t="s">
        <v>451</v>
      </c>
      <c r="BQ214" s="312" t="s">
        <v>451</v>
      </c>
      <c r="BR214" s="312" t="s">
        <v>451</v>
      </c>
      <c r="BS214" s="348" t="s">
        <v>451</v>
      </c>
      <c r="BT214" s="348" t="s">
        <v>451</v>
      </c>
    </row>
    <row r="215" spans="2:72">
      <c r="B215" s="737" t="s">
        <v>529</v>
      </c>
      <c r="C215" s="311">
        <v>1</v>
      </c>
      <c r="D215" s="312">
        <v>1</v>
      </c>
      <c r="E215" s="312" t="s">
        <v>451</v>
      </c>
      <c r="F215" s="312">
        <v>1</v>
      </c>
      <c r="G215" s="312" t="s">
        <v>451</v>
      </c>
      <c r="H215" s="312" t="s">
        <v>451</v>
      </c>
      <c r="I215" s="348" t="s">
        <v>451</v>
      </c>
      <c r="J215" s="312">
        <v>3</v>
      </c>
      <c r="K215" s="311">
        <v>1</v>
      </c>
      <c r="L215" s="312" t="s">
        <v>451</v>
      </c>
      <c r="M215" s="312" t="s">
        <v>451</v>
      </c>
      <c r="N215" s="312" t="s">
        <v>451</v>
      </c>
      <c r="O215" s="312">
        <v>3</v>
      </c>
      <c r="P215" s="312" t="s">
        <v>451</v>
      </c>
      <c r="Q215" s="348" t="s">
        <v>451</v>
      </c>
      <c r="R215" s="312">
        <v>4</v>
      </c>
      <c r="S215" s="311" t="s">
        <v>451</v>
      </c>
      <c r="T215" s="312">
        <v>2</v>
      </c>
      <c r="U215" s="312" t="s">
        <v>451</v>
      </c>
      <c r="V215" s="312">
        <v>3</v>
      </c>
      <c r="W215" s="312">
        <v>1</v>
      </c>
      <c r="X215" s="312">
        <v>1</v>
      </c>
      <c r="Y215" s="348" t="s">
        <v>451</v>
      </c>
      <c r="Z215" s="312">
        <v>7</v>
      </c>
      <c r="AA215" s="311" t="s">
        <v>451</v>
      </c>
      <c r="AB215" s="312">
        <v>6</v>
      </c>
      <c r="AC215" s="312" t="s">
        <v>451</v>
      </c>
      <c r="AD215" s="312">
        <v>3</v>
      </c>
      <c r="AE215" s="312">
        <v>3</v>
      </c>
      <c r="AF215" s="312" t="s">
        <v>451</v>
      </c>
      <c r="AG215" s="348" t="s">
        <v>451</v>
      </c>
      <c r="AH215" s="312">
        <v>12</v>
      </c>
      <c r="AI215" s="311" t="s">
        <v>451</v>
      </c>
      <c r="AJ215" s="312">
        <v>5</v>
      </c>
      <c r="AK215" s="312" t="s">
        <v>451</v>
      </c>
      <c r="AL215" s="312">
        <v>2</v>
      </c>
      <c r="AM215" s="312">
        <v>3</v>
      </c>
      <c r="AN215" s="312" t="s">
        <v>451</v>
      </c>
      <c r="AO215" s="348">
        <v>1</v>
      </c>
      <c r="AP215" s="312">
        <v>11</v>
      </c>
      <c r="AQ215" s="311" t="s">
        <v>451</v>
      </c>
      <c r="AR215" s="312">
        <v>2</v>
      </c>
      <c r="AS215" s="312" t="s">
        <v>451</v>
      </c>
      <c r="AT215" s="312" t="s">
        <v>451</v>
      </c>
      <c r="AU215" s="312">
        <v>1</v>
      </c>
      <c r="AV215" s="312">
        <v>1</v>
      </c>
      <c r="AW215" s="348" t="s">
        <v>451</v>
      </c>
      <c r="AX215" s="312">
        <v>4</v>
      </c>
      <c r="AY215" s="311" t="s">
        <v>451</v>
      </c>
      <c r="AZ215" s="312" t="s">
        <v>451</v>
      </c>
      <c r="BA215" s="312" t="s">
        <v>451</v>
      </c>
      <c r="BB215" s="312" t="s">
        <v>451</v>
      </c>
      <c r="BC215" s="312">
        <v>2</v>
      </c>
      <c r="BD215" s="312">
        <v>1</v>
      </c>
      <c r="BE215" s="348">
        <v>1</v>
      </c>
      <c r="BF215" s="312">
        <v>4</v>
      </c>
      <c r="BG215" s="311">
        <v>2</v>
      </c>
      <c r="BH215" s="312">
        <v>2</v>
      </c>
      <c r="BI215" s="312">
        <v>1</v>
      </c>
      <c r="BJ215" s="312" t="s">
        <v>451</v>
      </c>
      <c r="BK215" s="312">
        <v>1</v>
      </c>
      <c r="BL215" s="348">
        <v>1</v>
      </c>
      <c r="BM215" s="312">
        <v>7</v>
      </c>
      <c r="BN215" s="311" t="s">
        <v>451</v>
      </c>
      <c r="BO215" s="312" t="s">
        <v>451</v>
      </c>
      <c r="BP215" s="312" t="s">
        <v>451</v>
      </c>
      <c r="BQ215" s="312" t="s">
        <v>451</v>
      </c>
      <c r="BR215" s="312" t="s">
        <v>451</v>
      </c>
      <c r="BS215" s="348" t="s">
        <v>451</v>
      </c>
      <c r="BT215" s="348" t="s">
        <v>451</v>
      </c>
    </row>
    <row r="216" spans="2:72">
      <c r="B216" s="737" t="s">
        <v>538</v>
      </c>
      <c r="C216" s="311" t="s">
        <v>451</v>
      </c>
      <c r="D216" s="312" t="s">
        <v>451</v>
      </c>
      <c r="E216" s="312" t="s">
        <v>451</v>
      </c>
      <c r="F216" s="312">
        <v>1</v>
      </c>
      <c r="G216" s="312" t="s">
        <v>451</v>
      </c>
      <c r="H216" s="312" t="s">
        <v>451</v>
      </c>
      <c r="I216" s="348" t="s">
        <v>451</v>
      </c>
      <c r="J216" s="312">
        <v>1</v>
      </c>
      <c r="K216" s="311" t="s">
        <v>451</v>
      </c>
      <c r="L216" s="312" t="s">
        <v>451</v>
      </c>
      <c r="M216" s="312" t="s">
        <v>451</v>
      </c>
      <c r="N216" s="312" t="s">
        <v>451</v>
      </c>
      <c r="O216" s="312" t="s">
        <v>451</v>
      </c>
      <c r="P216" s="312" t="s">
        <v>451</v>
      </c>
      <c r="Q216" s="348" t="s">
        <v>451</v>
      </c>
      <c r="R216" s="312" t="s">
        <v>451</v>
      </c>
      <c r="S216" s="311" t="s">
        <v>451</v>
      </c>
      <c r="T216" s="312" t="s">
        <v>451</v>
      </c>
      <c r="U216" s="312" t="s">
        <v>451</v>
      </c>
      <c r="V216" s="312" t="s">
        <v>451</v>
      </c>
      <c r="W216" s="312" t="s">
        <v>451</v>
      </c>
      <c r="X216" s="312" t="s">
        <v>451</v>
      </c>
      <c r="Y216" s="348" t="s">
        <v>451</v>
      </c>
      <c r="Z216" s="312" t="s">
        <v>451</v>
      </c>
      <c r="AA216" s="311">
        <v>1</v>
      </c>
      <c r="AB216" s="312" t="s">
        <v>451</v>
      </c>
      <c r="AC216" s="312" t="s">
        <v>451</v>
      </c>
      <c r="AD216" s="312" t="s">
        <v>451</v>
      </c>
      <c r="AE216" s="312" t="s">
        <v>451</v>
      </c>
      <c r="AF216" s="312" t="s">
        <v>451</v>
      </c>
      <c r="AG216" s="348" t="s">
        <v>451</v>
      </c>
      <c r="AH216" s="312">
        <v>1</v>
      </c>
      <c r="AI216" s="311" t="s">
        <v>451</v>
      </c>
      <c r="AJ216" s="312" t="s">
        <v>451</v>
      </c>
      <c r="AK216" s="312" t="s">
        <v>451</v>
      </c>
      <c r="AL216" s="312" t="s">
        <v>451</v>
      </c>
      <c r="AM216" s="312" t="s">
        <v>451</v>
      </c>
      <c r="AN216" s="312" t="s">
        <v>451</v>
      </c>
      <c r="AO216" s="348" t="s">
        <v>451</v>
      </c>
      <c r="AP216" s="312" t="s">
        <v>451</v>
      </c>
      <c r="AQ216" s="311" t="s">
        <v>451</v>
      </c>
      <c r="AR216" s="312" t="s">
        <v>451</v>
      </c>
      <c r="AS216" s="312" t="s">
        <v>451</v>
      </c>
      <c r="AT216" s="312" t="s">
        <v>451</v>
      </c>
      <c r="AU216" s="312" t="s">
        <v>451</v>
      </c>
      <c r="AV216" s="312" t="s">
        <v>451</v>
      </c>
      <c r="AW216" s="348" t="s">
        <v>451</v>
      </c>
      <c r="AX216" s="312" t="s">
        <v>451</v>
      </c>
      <c r="AY216" s="311" t="s">
        <v>451</v>
      </c>
      <c r="AZ216" s="312" t="s">
        <v>451</v>
      </c>
      <c r="BA216" s="312" t="s">
        <v>451</v>
      </c>
      <c r="BB216" s="312" t="s">
        <v>451</v>
      </c>
      <c r="BC216" s="312" t="s">
        <v>451</v>
      </c>
      <c r="BD216" s="312" t="s">
        <v>451</v>
      </c>
      <c r="BE216" s="348" t="s">
        <v>451</v>
      </c>
      <c r="BF216" s="312" t="s">
        <v>451</v>
      </c>
      <c r="BG216" s="311" t="s">
        <v>451</v>
      </c>
      <c r="BH216" s="312" t="s">
        <v>451</v>
      </c>
      <c r="BI216" s="312" t="s">
        <v>451</v>
      </c>
      <c r="BJ216" s="312" t="s">
        <v>451</v>
      </c>
      <c r="BK216" s="312" t="s">
        <v>451</v>
      </c>
      <c r="BL216" s="348" t="s">
        <v>451</v>
      </c>
      <c r="BM216" s="312" t="s">
        <v>451</v>
      </c>
      <c r="BN216" s="311" t="s">
        <v>451</v>
      </c>
      <c r="BO216" s="312" t="s">
        <v>451</v>
      </c>
      <c r="BP216" s="312" t="s">
        <v>451</v>
      </c>
      <c r="BQ216" s="312" t="s">
        <v>451</v>
      </c>
      <c r="BR216" s="312" t="s">
        <v>451</v>
      </c>
      <c r="BS216" s="348" t="s">
        <v>451</v>
      </c>
      <c r="BT216" s="348" t="s">
        <v>451</v>
      </c>
    </row>
    <row r="217" spans="2:72">
      <c r="B217" s="737" t="s">
        <v>539</v>
      </c>
      <c r="C217" s="311" t="s">
        <v>451</v>
      </c>
      <c r="D217" s="312" t="s">
        <v>451</v>
      </c>
      <c r="E217" s="312" t="s">
        <v>451</v>
      </c>
      <c r="F217" s="312" t="s">
        <v>451</v>
      </c>
      <c r="G217" s="312" t="s">
        <v>451</v>
      </c>
      <c r="H217" s="312" t="s">
        <v>451</v>
      </c>
      <c r="I217" s="348" t="s">
        <v>451</v>
      </c>
      <c r="J217" s="312" t="s">
        <v>451</v>
      </c>
      <c r="K217" s="311" t="s">
        <v>451</v>
      </c>
      <c r="L217" s="312" t="s">
        <v>451</v>
      </c>
      <c r="M217" s="312" t="s">
        <v>451</v>
      </c>
      <c r="N217" s="312">
        <v>1</v>
      </c>
      <c r="O217" s="312" t="s">
        <v>451</v>
      </c>
      <c r="P217" s="312" t="s">
        <v>451</v>
      </c>
      <c r="Q217" s="348" t="s">
        <v>451</v>
      </c>
      <c r="R217" s="312">
        <v>1</v>
      </c>
      <c r="S217" s="311" t="s">
        <v>451</v>
      </c>
      <c r="T217" s="312" t="s">
        <v>451</v>
      </c>
      <c r="U217" s="312" t="s">
        <v>451</v>
      </c>
      <c r="V217" s="312" t="s">
        <v>451</v>
      </c>
      <c r="W217" s="312" t="s">
        <v>451</v>
      </c>
      <c r="X217" s="312" t="s">
        <v>451</v>
      </c>
      <c r="Y217" s="348" t="s">
        <v>451</v>
      </c>
      <c r="Z217" s="312" t="s">
        <v>451</v>
      </c>
      <c r="AA217" s="311" t="s">
        <v>451</v>
      </c>
      <c r="AB217" s="312" t="s">
        <v>451</v>
      </c>
      <c r="AC217" s="312" t="s">
        <v>451</v>
      </c>
      <c r="AD217" s="312" t="s">
        <v>451</v>
      </c>
      <c r="AE217" s="312" t="s">
        <v>451</v>
      </c>
      <c r="AF217" s="312" t="s">
        <v>451</v>
      </c>
      <c r="AG217" s="348" t="s">
        <v>451</v>
      </c>
      <c r="AH217" s="312" t="s">
        <v>451</v>
      </c>
      <c r="AI217" s="311" t="s">
        <v>451</v>
      </c>
      <c r="AJ217" s="312" t="s">
        <v>451</v>
      </c>
      <c r="AK217" s="312" t="s">
        <v>451</v>
      </c>
      <c r="AL217" s="312" t="s">
        <v>451</v>
      </c>
      <c r="AM217" s="312" t="s">
        <v>451</v>
      </c>
      <c r="AN217" s="312" t="s">
        <v>451</v>
      </c>
      <c r="AO217" s="348" t="s">
        <v>451</v>
      </c>
      <c r="AP217" s="312" t="s">
        <v>451</v>
      </c>
      <c r="AQ217" s="311" t="s">
        <v>451</v>
      </c>
      <c r="AR217" s="312" t="s">
        <v>451</v>
      </c>
      <c r="AS217" s="312" t="s">
        <v>451</v>
      </c>
      <c r="AT217" s="312" t="s">
        <v>451</v>
      </c>
      <c r="AU217" s="312" t="s">
        <v>451</v>
      </c>
      <c r="AV217" s="312" t="s">
        <v>451</v>
      </c>
      <c r="AW217" s="348" t="s">
        <v>451</v>
      </c>
      <c r="AX217" s="312" t="s">
        <v>451</v>
      </c>
      <c r="AY217" s="311" t="s">
        <v>451</v>
      </c>
      <c r="AZ217" s="312" t="s">
        <v>451</v>
      </c>
      <c r="BA217" s="312" t="s">
        <v>451</v>
      </c>
      <c r="BB217" s="312" t="s">
        <v>451</v>
      </c>
      <c r="BC217" s="312">
        <v>1</v>
      </c>
      <c r="BD217" s="312" t="s">
        <v>451</v>
      </c>
      <c r="BE217" s="348" t="s">
        <v>451</v>
      </c>
      <c r="BF217" s="312">
        <v>1</v>
      </c>
      <c r="BG217" s="311" t="s">
        <v>451</v>
      </c>
      <c r="BH217" s="312" t="s">
        <v>451</v>
      </c>
      <c r="BI217" s="312" t="s">
        <v>451</v>
      </c>
      <c r="BJ217" s="312" t="s">
        <v>451</v>
      </c>
      <c r="BK217" s="312">
        <v>1</v>
      </c>
      <c r="BL217" s="348" t="s">
        <v>451</v>
      </c>
      <c r="BM217" s="312">
        <v>1</v>
      </c>
      <c r="BN217" s="311" t="s">
        <v>451</v>
      </c>
      <c r="BO217" s="312" t="s">
        <v>451</v>
      </c>
      <c r="BP217" s="312" t="s">
        <v>451</v>
      </c>
      <c r="BQ217" s="312" t="s">
        <v>451</v>
      </c>
      <c r="BR217" s="312" t="s">
        <v>451</v>
      </c>
      <c r="BS217" s="348" t="s">
        <v>451</v>
      </c>
      <c r="BT217" s="348" t="s">
        <v>451</v>
      </c>
    </row>
    <row r="218" spans="2:72">
      <c r="B218" s="737" t="s">
        <v>540</v>
      </c>
      <c r="C218" s="311">
        <v>1</v>
      </c>
      <c r="D218" s="312" t="s">
        <v>451</v>
      </c>
      <c r="E218" s="312" t="s">
        <v>451</v>
      </c>
      <c r="F218" s="312" t="s">
        <v>451</v>
      </c>
      <c r="G218" s="312" t="s">
        <v>451</v>
      </c>
      <c r="H218" s="312" t="s">
        <v>451</v>
      </c>
      <c r="I218" s="348" t="s">
        <v>451</v>
      </c>
      <c r="J218" s="312">
        <v>1</v>
      </c>
      <c r="K218" s="311" t="s">
        <v>451</v>
      </c>
      <c r="L218" s="312" t="s">
        <v>451</v>
      </c>
      <c r="M218" s="312" t="s">
        <v>451</v>
      </c>
      <c r="N218" s="312" t="s">
        <v>451</v>
      </c>
      <c r="O218" s="312" t="s">
        <v>451</v>
      </c>
      <c r="P218" s="312" t="s">
        <v>451</v>
      </c>
      <c r="Q218" s="348" t="s">
        <v>451</v>
      </c>
      <c r="R218" s="312" t="s">
        <v>451</v>
      </c>
      <c r="S218" s="311">
        <v>1</v>
      </c>
      <c r="T218" s="312">
        <v>1</v>
      </c>
      <c r="U218" s="312" t="s">
        <v>451</v>
      </c>
      <c r="V218" s="312" t="s">
        <v>451</v>
      </c>
      <c r="W218" s="312">
        <v>1</v>
      </c>
      <c r="X218" s="312" t="s">
        <v>451</v>
      </c>
      <c r="Y218" s="348" t="s">
        <v>451</v>
      </c>
      <c r="Z218" s="312">
        <v>3</v>
      </c>
      <c r="AA218" s="311" t="s">
        <v>451</v>
      </c>
      <c r="AB218" s="312" t="s">
        <v>451</v>
      </c>
      <c r="AC218" s="312" t="s">
        <v>451</v>
      </c>
      <c r="AD218" s="312" t="s">
        <v>451</v>
      </c>
      <c r="AE218" s="312" t="s">
        <v>451</v>
      </c>
      <c r="AF218" s="312" t="s">
        <v>451</v>
      </c>
      <c r="AG218" s="348" t="s">
        <v>451</v>
      </c>
      <c r="AH218" s="312" t="s">
        <v>451</v>
      </c>
      <c r="AI218" s="311" t="s">
        <v>451</v>
      </c>
      <c r="AJ218" s="312">
        <v>1</v>
      </c>
      <c r="AK218" s="312" t="s">
        <v>451</v>
      </c>
      <c r="AL218" s="312" t="s">
        <v>451</v>
      </c>
      <c r="AM218" s="312" t="s">
        <v>451</v>
      </c>
      <c r="AN218" s="312" t="s">
        <v>451</v>
      </c>
      <c r="AO218" s="348" t="s">
        <v>451</v>
      </c>
      <c r="AP218" s="312">
        <v>1</v>
      </c>
      <c r="AQ218" s="311" t="s">
        <v>451</v>
      </c>
      <c r="AR218" s="312">
        <v>1</v>
      </c>
      <c r="AS218" s="312" t="s">
        <v>451</v>
      </c>
      <c r="AT218" s="312" t="s">
        <v>451</v>
      </c>
      <c r="AU218" s="312" t="s">
        <v>451</v>
      </c>
      <c r="AV218" s="312">
        <v>1</v>
      </c>
      <c r="AW218" s="348" t="s">
        <v>451</v>
      </c>
      <c r="AX218" s="312">
        <v>2</v>
      </c>
      <c r="AY218" s="311" t="s">
        <v>451</v>
      </c>
      <c r="AZ218" s="312" t="s">
        <v>451</v>
      </c>
      <c r="BA218" s="312" t="s">
        <v>451</v>
      </c>
      <c r="BB218" s="312" t="s">
        <v>451</v>
      </c>
      <c r="BC218" s="312" t="s">
        <v>451</v>
      </c>
      <c r="BD218" s="312" t="s">
        <v>451</v>
      </c>
      <c r="BE218" s="348" t="s">
        <v>451</v>
      </c>
      <c r="BF218" s="312" t="s">
        <v>451</v>
      </c>
      <c r="BG218" s="311" t="s">
        <v>451</v>
      </c>
      <c r="BH218" s="312" t="s">
        <v>451</v>
      </c>
      <c r="BI218" s="312">
        <v>1</v>
      </c>
      <c r="BJ218" s="312" t="s">
        <v>451</v>
      </c>
      <c r="BK218" s="312" t="s">
        <v>451</v>
      </c>
      <c r="BL218" s="348" t="s">
        <v>451</v>
      </c>
      <c r="BM218" s="312">
        <v>1</v>
      </c>
      <c r="BN218" s="311" t="s">
        <v>451</v>
      </c>
      <c r="BO218" s="312" t="s">
        <v>451</v>
      </c>
      <c r="BP218" s="312" t="s">
        <v>451</v>
      </c>
      <c r="BQ218" s="312" t="s">
        <v>451</v>
      </c>
      <c r="BR218" s="312" t="s">
        <v>451</v>
      </c>
      <c r="BS218" s="348" t="s">
        <v>451</v>
      </c>
      <c r="BT218" s="348" t="s">
        <v>451</v>
      </c>
    </row>
    <row r="219" spans="2:72">
      <c r="B219" s="737" t="s">
        <v>541</v>
      </c>
      <c r="C219" s="311" t="s">
        <v>451</v>
      </c>
      <c r="D219" s="312" t="s">
        <v>451</v>
      </c>
      <c r="E219" s="312" t="s">
        <v>451</v>
      </c>
      <c r="F219" s="312" t="s">
        <v>451</v>
      </c>
      <c r="G219" s="312" t="s">
        <v>451</v>
      </c>
      <c r="H219" s="312" t="s">
        <v>451</v>
      </c>
      <c r="I219" s="348" t="s">
        <v>451</v>
      </c>
      <c r="J219" s="312" t="s">
        <v>451</v>
      </c>
      <c r="K219" s="311" t="s">
        <v>451</v>
      </c>
      <c r="L219" s="312" t="s">
        <v>451</v>
      </c>
      <c r="M219" s="312" t="s">
        <v>451</v>
      </c>
      <c r="N219" s="312" t="s">
        <v>451</v>
      </c>
      <c r="O219" s="312" t="s">
        <v>451</v>
      </c>
      <c r="P219" s="312" t="s">
        <v>451</v>
      </c>
      <c r="Q219" s="348" t="s">
        <v>451</v>
      </c>
      <c r="R219" s="312" t="s">
        <v>451</v>
      </c>
      <c r="S219" s="311" t="s">
        <v>451</v>
      </c>
      <c r="T219" s="312" t="s">
        <v>451</v>
      </c>
      <c r="U219" s="312" t="s">
        <v>451</v>
      </c>
      <c r="V219" s="312" t="s">
        <v>451</v>
      </c>
      <c r="W219" s="312" t="s">
        <v>451</v>
      </c>
      <c r="X219" s="312" t="s">
        <v>451</v>
      </c>
      <c r="Y219" s="348" t="s">
        <v>451</v>
      </c>
      <c r="Z219" s="312" t="s">
        <v>451</v>
      </c>
      <c r="AA219" s="311" t="s">
        <v>451</v>
      </c>
      <c r="AB219" s="312" t="s">
        <v>451</v>
      </c>
      <c r="AC219" s="312" t="s">
        <v>451</v>
      </c>
      <c r="AD219" s="312">
        <v>1</v>
      </c>
      <c r="AE219" s="312" t="s">
        <v>451</v>
      </c>
      <c r="AF219" s="312" t="s">
        <v>451</v>
      </c>
      <c r="AG219" s="348" t="s">
        <v>451</v>
      </c>
      <c r="AH219" s="312">
        <v>1</v>
      </c>
      <c r="AI219" s="311" t="s">
        <v>451</v>
      </c>
      <c r="AJ219" s="312" t="s">
        <v>451</v>
      </c>
      <c r="AK219" s="312" t="s">
        <v>451</v>
      </c>
      <c r="AL219" s="312" t="s">
        <v>451</v>
      </c>
      <c r="AM219" s="312" t="s">
        <v>451</v>
      </c>
      <c r="AN219" s="312" t="s">
        <v>451</v>
      </c>
      <c r="AO219" s="348" t="s">
        <v>451</v>
      </c>
      <c r="AP219" s="312" t="s">
        <v>451</v>
      </c>
      <c r="AQ219" s="311" t="s">
        <v>451</v>
      </c>
      <c r="AR219" s="312">
        <v>2</v>
      </c>
      <c r="AS219" s="312" t="s">
        <v>451</v>
      </c>
      <c r="AT219" s="312" t="s">
        <v>451</v>
      </c>
      <c r="AU219" s="312" t="s">
        <v>451</v>
      </c>
      <c r="AV219" s="312" t="s">
        <v>451</v>
      </c>
      <c r="AW219" s="348" t="s">
        <v>451</v>
      </c>
      <c r="AX219" s="312">
        <v>2</v>
      </c>
      <c r="AY219" s="311" t="s">
        <v>451</v>
      </c>
      <c r="AZ219" s="312" t="s">
        <v>451</v>
      </c>
      <c r="BA219" s="312" t="s">
        <v>451</v>
      </c>
      <c r="BB219" s="312" t="s">
        <v>451</v>
      </c>
      <c r="BC219" s="312" t="s">
        <v>451</v>
      </c>
      <c r="BD219" s="312" t="s">
        <v>451</v>
      </c>
      <c r="BE219" s="348" t="s">
        <v>451</v>
      </c>
      <c r="BF219" s="312" t="s">
        <v>451</v>
      </c>
      <c r="BG219" s="311" t="s">
        <v>451</v>
      </c>
      <c r="BH219" s="312" t="s">
        <v>451</v>
      </c>
      <c r="BI219" s="312" t="s">
        <v>451</v>
      </c>
      <c r="BJ219" s="312" t="s">
        <v>451</v>
      </c>
      <c r="BK219" s="312" t="s">
        <v>451</v>
      </c>
      <c r="BL219" s="348" t="s">
        <v>451</v>
      </c>
      <c r="BM219" s="312" t="s">
        <v>451</v>
      </c>
      <c r="BN219" s="311" t="s">
        <v>451</v>
      </c>
      <c r="BO219" s="312" t="s">
        <v>451</v>
      </c>
      <c r="BP219" s="312" t="s">
        <v>451</v>
      </c>
      <c r="BQ219" s="312" t="s">
        <v>451</v>
      </c>
      <c r="BR219" s="312" t="s">
        <v>451</v>
      </c>
      <c r="BS219" s="348" t="s">
        <v>451</v>
      </c>
      <c r="BT219" s="348" t="s">
        <v>451</v>
      </c>
    </row>
    <row r="220" spans="2:72">
      <c r="B220" s="737" t="s">
        <v>542</v>
      </c>
      <c r="C220" s="311" t="s">
        <v>451</v>
      </c>
      <c r="D220" s="312" t="s">
        <v>451</v>
      </c>
      <c r="E220" s="312">
        <v>1</v>
      </c>
      <c r="F220" s="312" t="s">
        <v>451</v>
      </c>
      <c r="G220" s="312" t="s">
        <v>451</v>
      </c>
      <c r="H220" s="312" t="s">
        <v>451</v>
      </c>
      <c r="I220" s="348" t="s">
        <v>451</v>
      </c>
      <c r="J220" s="312">
        <v>1</v>
      </c>
      <c r="K220" s="311" t="s">
        <v>451</v>
      </c>
      <c r="L220" s="312" t="s">
        <v>451</v>
      </c>
      <c r="M220" s="312" t="s">
        <v>451</v>
      </c>
      <c r="N220" s="312" t="s">
        <v>451</v>
      </c>
      <c r="O220" s="312" t="s">
        <v>451</v>
      </c>
      <c r="P220" s="312">
        <v>1</v>
      </c>
      <c r="Q220" s="348" t="s">
        <v>451</v>
      </c>
      <c r="R220" s="312">
        <v>1</v>
      </c>
      <c r="S220" s="311" t="s">
        <v>451</v>
      </c>
      <c r="T220" s="312" t="s">
        <v>451</v>
      </c>
      <c r="U220" s="312" t="s">
        <v>451</v>
      </c>
      <c r="V220" s="312" t="s">
        <v>451</v>
      </c>
      <c r="W220" s="312" t="s">
        <v>451</v>
      </c>
      <c r="X220" s="312" t="s">
        <v>451</v>
      </c>
      <c r="Y220" s="348" t="s">
        <v>451</v>
      </c>
      <c r="Z220" s="312" t="s">
        <v>451</v>
      </c>
      <c r="AA220" s="311" t="s">
        <v>451</v>
      </c>
      <c r="AB220" s="312" t="s">
        <v>451</v>
      </c>
      <c r="AC220" s="312" t="s">
        <v>451</v>
      </c>
      <c r="AD220" s="312" t="s">
        <v>451</v>
      </c>
      <c r="AE220" s="312" t="s">
        <v>451</v>
      </c>
      <c r="AF220" s="312" t="s">
        <v>451</v>
      </c>
      <c r="AG220" s="348">
        <v>1</v>
      </c>
      <c r="AH220" s="312">
        <v>1</v>
      </c>
      <c r="AI220" s="311">
        <v>1</v>
      </c>
      <c r="AJ220" s="312" t="s">
        <v>451</v>
      </c>
      <c r="AK220" s="312" t="s">
        <v>451</v>
      </c>
      <c r="AL220" s="312" t="s">
        <v>451</v>
      </c>
      <c r="AM220" s="312" t="s">
        <v>451</v>
      </c>
      <c r="AN220" s="312" t="s">
        <v>451</v>
      </c>
      <c r="AO220" s="348">
        <v>2</v>
      </c>
      <c r="AP220" s="312">
        <v>3</v>
      </c>
      <c r="AQ220" s="311">
        <v>1</v>
      </c>
      <c r="AR220" s="312" t="s">
        <v>451</v>
      </c>
      <c r="AS220" s="312" t="s">
        <v>451</v>
      </c>
      <c r="AT220" s="312" t="s">
        <v>451</v>
      </c>
      <c r="AU220" s="312" t="s">
        <v>451</v>
      </c>
      <c r="AV220" s="312" t="s">
        <v>451</v>
      </c>
      <c r="AW220" s="348">
        <v>1</v>
      </c>
      <c r="AX220" s="312">
        <v>2</v>
      </c>
      <c r="AY220" s="311" t="s">
        <v>451</v>
      </c>
      <c r="AZ220" s="312" t="s">
        <v>451</v>
      </c>
      <c r="BA220" s="312" t="s">
        <v>451</v>
      </c>
      <c r="BB220" s="312">
        <v>1</v>
      </c>
      <c r="BC220" s="312" t="s">
        <v>451</v>
      </c>
      <c r="BD220" s="312" t="s">
        <v>451</v>
      </c>
      <c r="BE220" s="348">
        <v>1</v>
      </c>
      <c r="BF220" s="312">
        <v>2</v>
      </c>
      <c r="BG220" s="311">
        <v>2</v>
      </c>
      <c r="BH220" s="312" t="s">
        <v>451</v>
      </c>
      <c r="BI220" s="312" t="s">
        <v>451</v>
      </c>
      <c r="BJ220" s="312" t="s">
        <v>451</v>
      </c>
      <c r="BK220" s="312" t="s">
        <v>451</v>
      </c>
      <c r="BL220" s="348" t="s">
        <v>451</v>
      </c>
      <c r="BM220" s="312">
        <v>2</v>
      </c>
      <c r="BN220" s="311" t="s">
        <v>451</v>
      </c>
      <c r="BO220" s="312" t="s">
        <v>451</v>
      </c>
      <c r="BP220" s="312" t="s">
        <v>451</v>
      </c>
      <c r="BQ220" s="312" t="s">
        <v>451</v>
      </c>
      <c r="BR220" s="312" t="s">
        <v>451</v>
      </c>
      <c r="BS220" s="348" t="s">
        <v>451</v>
      </c>
      <c r="BT220" s="348" t="s">
        <v>451</v>
      </c>
    </row>
    <row r="221" spans="2:72">
      <c r="B221" s="737" t="s">
        <v>543</v>
      </c>
      <c r="C221" s="311" t="s">
        <v>451</v>
      </c>
      <c r="D221" s="312" t="s">
        <v>451</v>
      </c>
      <c r="E221" s="312" t="s">
        <v>451</v>
      </c>
      <c r="F221" s="312" t="s">
        <v>451</v>
      </c>
      <c r="G221" s="312" t="s">
        <v>451</v>
      </c>
      <c r="H221" s="312" t="s">
        <v>451</v>
      </c>
      <c r="I221" s="348" t="s">
        <v>451</v>
      </c>
      <c r="J221" s="312" t="s">
        <v>451</v>
      </c>
      <c r="K221" s="311" t="s">
        <v>451</v>
      </c>
      <c r="L221" s="312" t="s">
        <v>451</v>
      </c>
      <c r="M221" s="312" t="s">
        <v>451</v>
      </c>
      <c r="N221" s="312" t="s">
        <v>451</v>
      </c>
      <c r="O221" s="312" t="s">
        <v>451</v>
      </c>
      <c r="P221" s="312" t="s">
        <v>451</v>
      </c>
      <c r="Q221" s="348" t="s">
        <v>451</v>
      </c>
      <c r="R221" s="312" t="s">
        <v>451</v>
      </c>
      <c r="S221" s="311" t="s">
        <v>451</v>
      </c>
      <c r="T221" s="312" t="s">
        <v>451</v>
      </c>
      <c r="U221" s="312" t="s">
        <v>451</v>
      </c>
      <c r="V221" s="312" t="s">
        <v>451</v>
      </c>
      <c r="W221" s="312" t="s">
        <v>451</v>
      </c>
      <c r="X221" s="312" t="s">
        <v>451</v>
      </c>
      <c r="Y221" s="348" t="s">
        <v>451</v>
      </c>
      <c r="Z221" s="312" t="s">
        <v>451</v>
      </c>
      <c r="AA221" s="311" t="s">
        <v>451</v>
      </c>
      <c r="AB221" s="312" t="s">
        <v>451</v>
      </c>
      <c r="AC221" s="312" t="s">
        <v>451</v>
      </c>
      <c r="AD221" s="312" t="s">
        <v>451</v>
      </c>
      <c r="AE221" s="312" t="s">
        <v>451</v>
      </c>
      <c r="AF221" s="312" t="s">
        <v>451</v>
      </c>
      <c r="AG221" s="348" t="s">
        <v>451</v>
      </c>
      <c r="AH221" s="312" t="s">
        <v>451</v>
      </c>
      <c r="AI221" s="311" t="s">
        <v>451</v>
      </c>
      <c r="AJ221" s="312" t="s">
        <v>451</v>
      </c>
      <c r="AK221" s="312" t="s">
        <v>451</v>
      </c>
      <c r="AL221" s="312" t="s">
        <v>451</v>
      </c>
      <c r="AM221" s="312" t="s">
        <v>451</v>
      </c>
      <c r="AN221" s="312" t="s">
        <v>451</v>
      </c>
      <c r="AO221" s="348" t="s">
        <v>451</v>
      </c>
      <c r="AP221" s="312" t="s">
        <v>451</v>
      </c>
      <c r="AQ221" s="311">
        <v>1</v>
      </c>
      <c r="AR221" s="312" t="s">
        <v>451</v>
      </c>
      <c r="AS221" s="312" t="s">
        <v>451</v>
      </c>
      <c r="AT221" s="312" t="s">
        <v>451</v>
      </c>
      <c r="AU221" s="312" t="s">
        <v>451</v>
      </c>
      <c r="AV221" s="312">
        <v>2</v>
      </c>
      <c r="AW221" s="348" t="s">
        <v>451</v>
      </c>
      <c r="AX221" s="312">
        <v>3</v>
      </c>
      <c r="AY221" s="311" t="s">
        <v>451</v>
      </c>
      <c r="AZ221" s="312" t="s">
        <v>451</v>
      </c>
      <c r="BA221" s="312" t="s">
        <v>451</v>
      </c>
      <c r="BB221" s="312" t="s">
        <v>451</v>
      </c>
      <c r="BC221" s="312" t="s">
        <v>451</v>
      </c>
      <c r="BD221" s="312" t="s">
        <v>451</v>
      </c>
      <c r="BE221" s="348" t="s">
        <v>451</v>
      </c>
      <c r="BF221" s="312" t="s">
        <v>451</v>
      </c>
      <c r="BG221" s="311" t="s">
        <v>451</v>
      </c>
      <c r="BH221" s="312" t="s">
        <v>451</v>
      </c>
      <c r="BI221" s="312" t="s">
        <v>451</v>
      </c>
      <c r="BJ221" s="312" t="s">
        <v>451</v>
      </c>
      <c r="BK221" s="312" t="s">
        <v>451</v>
      </c>
      <c r="BL221" s="348" t="s">
        <v>451</v>
      </c>
      <c r="BM221" s="312" t="s">
        <v>451</v>
      </c>
      <c r="BN221" s="311" t="s">
        <v>451</v>
      </c>
      <c r="BO221" s="312" t="s">
        <v>451</v>
      </c>
      <c r="BP221" s="312" t="s">
        <v>451</v>
      </c>
      <c r="BQ221" s="312" t="s">
        <v>451</v>
      </c>
      <c r="BR221" s="312" t="s">
        <v>451</v>
      </c>
      <c r="BS221" s="348" t="s">
        <v>451</v>
      </c>
      <c r="BT221" s="348" t="s">
        <v>451</v>
      </c>
    </row>
    <row r="222" spans="2:72">
      <c r="B222" s="737" t="s">
        <v>519</v>
      </c>
      <c r="C222" s="311" t="s">
        <v>451</v>
      </c>
      <c r="D222" s="312">
        <v>1</v>
      </c>
      <c r="E222" s="312" t="s">
        <v>451</v>
      </c>
      <c r="F222" s="312">
        <v>2</v>
      </c>
      <c r="G222" s="312" t="s">
        <v>451</v>
      </c>
      <c r="H222" s="312" t="s">
        <v>451</v>
      </c>
      <c r="I222" s="348" t="s">
        <v>451</v>
      </c>
      <c r="J222" s="312">
        <v>3</v>
      </c>
      <c r="K222" s="311" t="s">
        <v>451</v>
      </c>
      <c r="L222" s="312">
        <v>1</v>
      </c>
      <c r="M222" s="312" t="s">
        <v>451</v>
      </c>
      <c r="N222" s="312" t="s">
        <v>451</v>
      </c>
      <c r="O222" s="312" t="s">
        <v>451</v>
      </c>
      <c r="P222" s="312" t="s">
        <v>451</v>
      </c>
      <c r="Q222" s="348">
        <v>1</v>
      </c>
      <c r="R222" s="312">
        <v>2</v>
      </c>
      <c r="S222" s="311" t="s">
        <v>451</v>
      </c>
      <c r="T222" s="312" t="s">
        <v>451</v>
      </c>
      <c r="U222" s="312" t="s">
        <v>451</v>
      </c>
      <c r="V222" s="312" t="s">
        <v>451</v>
      </c>
      <c r="W222" s="312">
        <v>2</v>
      </c>
      <c r="X222" s="312" t="s">
        <v>451</v>
      </c>
      <c r="Y222" s="348" t="s">
        <v>451</v>
      </c>
      <c r="Z222" s="312">
        <v>2</v>
      </c>
      <c r="AA222" s="311">
        <v>3</v>
      </c>
      <c r="AB222" s="312" t="s">
        <v>451</v>
      </c>
      <c r="AC222" s="312" t="s">
        <v>451</v>
      </c>
      <c r="AD222" s="312">
        <v>1</v>
      </c>
      <c r="AE222" s="312">
        <v>1</v>
      </c>
      <c r="AF222" s="312" t="s">
        <v>451</v>
      </c>
      <c r="AG222" s="348" t="s">
        <v>451</v>
      </c>
      <c r="AH222" s="312">
        <v>5</v>
      </c>
      <c r="AI222" s="311" t="s">
        <v>451</v>
      </c>
      <c r="AJ222" s="312">
        <v>2</v>
      </c>
      <c r="AK222" s="312" t="s">
        <v>451</v>
      </c>
      <c r="AL222" s="312">
        <v>2</v>
      </c>
      <c r="AM222" s="312">
        <v>1</v>
      </c>
      <c r="AN222" s="312">
        <v>1</v>
      </c>
      <c r="AO222" s="348" t="s">
        <v>451</v>
      </c>
      <c r="AP222" s="312">
        <v>6</v>
      </c>
      <c r="AQ222" s="311" t="s">
        <v>451</v>
      </c>
      <c r="AR222" s="312" t="s">
        <v>451</v>
      </c>
      <c r="AS222" s="312" t="s">
        <v>451</v>
      </c>
      <c r="AT222" s="312" t="s">
        <v>451</v>
      </c>
      <c r="AU222" s="312" t="s">
        <v>451</v>
      </c>
      <c r="AV222" s="312" t="s">
        <v>451</v>
      </c>
      <c r="AW222" s="348" t="s">
        <v>451</v>
      </c>
      <c r="AX222" s="312" t="s">
        <v>451</v>
      </c>
      <c r="AY222" s="311" t="s">
        <v>451</v>
      </c>
      <c r="AZ222" s="312" t="s">
        <v>451</v>
      </c>
      <c r="BA222" s="312" t="s">
        <v>451</v>
      </c>
      <c r="BB222" s="312" t="s">
        <v>451</v>
      </c>
      <c r="BC222" s="312" t="s">
        <v>451</v>
      </c>
      <c r="BD222" s="312" t="s">
        <v>451</v>
      </c>
      <c r="BE222" s="348" t="s">
        <v>451</v>
      </c>
      <c r="BF222" s="312" t="s">
        <v>451</v>
      </c>
      <c r="BG222" s="311" t="s">
        <v>451</v>
      </c>
      <c r="BH222" s="312" t="s">
        <v>451</v>
      </c>
      <c r="BI222" s="312" t="s">
        <v>451</v>
      </c>
      <c r="BJ222" s="312" t="s">
        <v>451</v>
      </c>
      <c r="BK222" s="312" t="s">
        <v>451</v>
      </c>
      <c r="BL222" s="348" t="s">
        <v>451</v>
      </c>
      <c r="BM222" s="312" t="s">
        <v>451</v>
      </c>
      <c r="BN222" s="311" t="s">
        <v>451</v>
      </c>
      <c r="BO222" s="312" t="s">
        <v>451</v>
      </c>
      <c r="BP222" s="312" t="s">
        <v>451</v>
      </c>
      <c r="BQ222" s="312" t="s">
        <v>451</v>
      </c>
      <c r="BR222" s="312" t="s">
        <v>451</v>
      </c>
      <c r="BS222" s="348" t="s">
        <v>451</v>
      </c>
      <c r="BT222" s="348" t="s">
        <v>451</v>
      </c>
    </row>
    <row r="223" spans="2:72">
      <c r="B223" s="737" t="s">
        <v>530</v>
      </c>
      <c r="C223" s="311" t="s">
        <v>451</v>
      </c>
      <c r="D223" s="312" t="s">
        <v>451</v>
      </c>
      <c r="E223" s="312" t="s">
        <v>451</v>
      </c>
      <c r="F223" s="312" t="s">
        <v>451</v>
      </c>
      <c r="G223" s="312">
        <v>1</v>
      </c>
      <c r="H223" s="312" t="s">
        <v>451</v>
      </c>
      <c r="I223" s="348" t="s">
        <v>451</v>
      </c>
      <c r="J223" s="312">
        <v>1</v>
      </c>
      <c r="K223" s="311" t="s">
        <v>451</v>
      </c>
      <c r="L223" s="312" t="s">
        <v>451</v>
      </c>
      <c r="M223" s="312" t="s">
        <v>451</v>
      </c>
      <c r="N223" s="312" t="s">
        <v>451</v>
      </c>
      <c r="O223" s="312" t="s">
        <v>451</v>
      </c>
      <c r="P223" s="312" t="s">
        <v>451</v>
      </c>
      <c r="Q223" s="348" t="s">
        <v>451</v>
      </c>
      <c r="R223" s="312" t="s">
        <v>451</v>
      </c>
      <c r="S223" s="311" t="s">
        <v>451</v>
      </c>
      <c r="T223" s="312" t="s">
        <v>451</v>
      </c>
      <c r="U223" s="312" t="s">
        <v>451</v>
      </c>
      <c r="V223" s="312" t="s">
        <v>451</v>
      </c>
      <c r="W223" s="312" t="s">
        <v>451</v>
      </c>
      <c r="X223" s="312" t="s">
        <v>451</v>
      </c>
      <c r="Y223" s="348" t="s">
        <v>451</v>
      </c>
      <c r="Z223" s="312" t="s">
        <v>451</v>
      </c>
      <c r="AA223" s="311" t="s">
        <v>451</v>
      </c>
      <c r="AB223" s="312" t="s">
        <v>451</v>
      </c>
      <c r="AC223" s="312" t="s">
        <v>451</v>
      </c>
      <c r="AD223" s="312" t="s">
        <v>451</v>
      </c>
      <c r="AE223" s="312" t="s">
        <v>451</v>
      </c>
      <c r="AF223" s="312" t="s">
        <v>451</v>
      </c>
      <c r="AG223" s="348" t="s">
        <v>451</v>
      </c>
      <c r="AH223" s="312" t="s">
        <v>451</v>
      </c>
      <c r="AI223" s="311" t="s">
        <v>451</v>
      </c>
      <c r="AJ223" s="312" t="s">
        <v>451</v>
      </c>
      <c r="AK223" s="312" t="s">
        <v>451</v>
      </c>
      <c r="AL223" s="312" t="s">
        <v>451</v>
      </c>
      <c r="AM223" s="312" t="s">
        <v>451</v>
      </c>
      <c r="AN223" s="312" t="s">
        <v>451</v>
      </c>
      <c r="AO223" s="348" t="s">
        <v>451</v>
      </c>
      <c r="AP223" s="312" t="s">
        <v>451</v>
      </c>
      <c r="AQ223" s="311" t="s">
        <v>451</v>
      </c>
      <c r="AR223" s="312" t="s">
        <v>451</v>
      </c>
      <c r="AS223" s="312" t="s">
        <v>451</v>
      </c>
      <c r="AT223" s="312" t="s">
        <v>451</v>
      </c>
      <c r="AU223" s="312" t="s">
        <v>451</v>
      </c>
      <c r="AV223" s="312" t="s">
        <v>451</v>
      </c>
      <c r="AW223" s="348" t="s">
        <v>451</v>
      </c>
      <c r="AX223" s="312" t="s">
        <v>451</v>
      </c>
      <c r="AY223" s="311" t="s">
        <v>451</v>
      </c>
      <c r="AZ223" s="312" t="s">
        <v>451</v>
      </c>
      <c r="BA223" s="312" t="s">
        <v>451</v>
      </c>
      <c r="BB223" s="312" t="s">
        <v>451</v>
      </c>
      <c r="BC223" s="312" t="s">
        <v>451</v>
      </c>
      <c r="BD223" s="312" t="s">
        <v>451</v>
      </c>
      <c r="BE223" s="348" t="s">
        <v>451</v>
      </c>
      <c r="BF223" s="312" t="s">
        <v>451</v>
      </c>
      <c r="BG223" s="311" t="s">
        <v>451</v>
      </c>
      <c r="BH223" s="312" t="s">
        <v>451</v>
      </c>
      <c r="BI223" s="312" t="s">
        <v>451</v>
      </c>
      <c r="BJ223" s="312" t="s">
        <v>451</v>
      </c>
      <c r="BK223" s="312" t="s">
        <v>451</v>
      </c>
      <c r="BL223" s="348" t="s">
        <v>451</v>
      </c>
      <c r="BM223" s="312" t="s">
        <v>451</v>
      </c>
      <c r="BN223" s="311" t="s">
        <v>451</v>
      </c>
      <c r="BO223" s="312" t="s">
        <v>451</v>
      </c>
      <c r="BP223" s="312" t="s">
        <v>451</v>
      </c>
      <c r="BQ223" s="312" t="s">
        <v>451</v>
      </c>
      <c r="BR223" s="312" t="s">
        <v>451</v>
      </c>
      <c r="BS223" s="348" t="s">
        <v>451</v>
      </c>
      <c r="BT223" s="348" t="s">
        <v>451</v>
      </c>
    </row>
    <row r="224" spans="2:72">
      <c r="B224" s="737" t="s">
        <v>1109</v>
      </c>
      <c r="C224" s="311">
        <v>1</v>
      </c>
      <c r="D224" s="312" t="s">
        <v>451</v>
      </c>
      <c r="E224" s="312" t="s">
        <v>451</v>
      </c>
      <c r="F224" s="312" t="s">
        <v>451</v>
      </c>
      <c r="G224" s="312" t="s">
        <v>451</v>
      </c>
      <c r="H224" s="312" t="s">
        <v>451</v>
      </c>
      <c r="I224" s="348" t="s">
        <v>451</v>
      </c>
      <c r="J224" s="312">
        <v>1</v>
      </c>
      <c r="K224" s="311" t="s">
        <v>451</v>
      </c>
      <c r="L224" s="312" t="s">
        <v>451</v>
      </c>
      <c r="M224" s="312" t="s">
        <v>451</v>
      </c>
      <c r="N224" s="312" t="s">
        <v>451</v>
      </c>
      <c r="O224" s="312" t="s">
        <v>451</v>
      </c>
      <c r="P224" s="312" t="s">
        <v>451</v>
      </c>
      <c r="Q224" s="348" t="s">
        <v>451</v>
      </c>
      <c r="R224" s="312" t="s">
        <v>451</v>
      </c>
      <c r="S224" s="311" t="s">
        <v>451</v>
      </c>
      <c r="T224" s="312" t="s">
        <v>451</v>
      </c>
      <c r="U224" s="312" t="s">
        <v>451</v>
      </c>
      <c r="V224" s="312" t="s">
        <v>451</v>
      </c>
      <c r="W224" s="312" t="s">
        <v>451</v>
      </c>
      <c r="X224" s="312" t="s">
        <v>451</v>
      </c>
      <c r="Y224" s="348" t="s">
        <v>451</v>
      </c>
      <c r="Z224" s="312" t="s">
        <v>451</v>
      </c>
      <c r="AA224" s="311" t="s">
        <v>451</v>
      </c>
      <c r="AB224" s="312" t="s">
        <v>451</v>
      </c>
      <c r="AC224" s="312" t="s">
        <v>451</v>
      </c>
      <c r="AD224" s="312" t="s">
        <v>451</v>
      </c>
      <c r="AE224" s="312" t="s">
        <v>451</v>
      </c>
      <c r="AF224" s="312" t="s">
        <v>451</v>
      </c>
      <c r="AG224" s="348" t="s">
        <v>451</v>
      </c>
      <c r="AH224" s="312" t="s">
        <v>451</v>
      </c>
      <c r="AI224" s="311" t="s">
        <v>451</v>
      </c>
      <c r="AJ224" s="312" t="s">
        <v>451</v>
      </c>
      <c r="AK224" s="312" t="s">
        <v>451</v>
      </c>
      <c r="AL224" s="312" t="s">
        <v>451</v>
      </c>
      <c r="AM224" s="312" t="s">
        <v>451</v>
      </c>
      <c r="AN224" s="312" t="s">
        <v>451</v>
      </c>
      <c r="AO224" s="348" t="s">
        <v>451</v>
      </c>
      <c r="AP224" s="312" t="s">
        <v>451</v>
      </c>
      <c r="AQ224" s="311" t="s">
        <v>451</v>
      </c>
      <c r="AR224" s="312" t="s">
        <v>451</v>
      </c>
      <c r="AS224" s="312" t="s">
        <v>451</v>
      </c>
      <c r="AT224" s="312" t="s">
        <v>451</v>
      </c>
      <c r="AU224" s="312" t="s">
        <v>451</v>
      </c>
      <c r="AV224" s="312" t="s">
        <v>451</v>
      </c>
      <c r="AW224" s="348" t="s">
        <v>451</v>
      </c>
      <c r="AX224" s="312" t="s">
        <v>451</v>
      </c>
      <c r="AY224" s="311" t="s">
        <v>451</v>
      </c>
      <c r="AZ224" s="312" t="s">
        <v>451</v>
      </c>
      <c r="BA224" s="312" t="s">
        <v>451</v>
      </c>
      <c r="BB224" s="312" t="s">
        <v>451</v>
      </c>
      <c r="BC224" s="312" t="s">
        <v>451</v>
      </c>
      <c r="BD224" s="312" t="s">
        <v>451</v>
      </c>
      <c r="BE224" s="348" t="s">
        <v>451</v>
      </c>
      <c r="BF224" s="312" t="s">
        <v>451</v>
      </c>
      <c r="BG224" s="311" t="s">
        <v>451</v>
      </c>
      <c r="BH224" s="312" t="s">
        <v>451</v>
      </c>
      <c r="BI224" s="312" t="s">
        <v>451</v>
      </c>
      <c r="BJ224" s="312" t="s">
        <v>451</v>
      </c>
      <c r="BK224" s="312" t="s">
        <v>451</v>
      </c>
      <c r="BL224" s="348" t="s">
        <v>451</v>
      </c>
      <c r="BM224" s="312" t="s">
        <v>451</v>
      </c>
      <c r="BN224" s="311" t="s">
        <v>451</v>
      </c>
      <c r="BO224" s="312" t="s">
        <v>451</v>
      </c>
      <c r="BP224" s="312" t="s">
        <v>451</v>
      </c>
      <c r="BQ224" s="312" t="s">
        <v>451</v>
      </c>
      <c r="BR224" s="312" t="s">
        <v>451</v>
      </c>
      <c r="BS224" s="348" t="s">
        <v>451</v>
      </c>
      <c r="BT224" s="348" t="s">
        <v>451</v>
      </c>
    </row>
    <row r="225" spans="2:72">
      <c r="B225" s="737" t="s">
        <v>544</v>
      </c>
      <c r="C225" s="311" t="s">
        <v>451</v>
      </c>
      <c r="D225" s="312" t="s">
        <v>451</v>
      </c>
      <c r="E225" s="312" t="s">
        <v>451</v>
      </c>
      <c r="F225" s="312" t="s">
        <v>451</v>
      </c>
      <c r="G225" s="312" t="s">
        <v>451</v>
      </c>
      <c r="H225" s="312" t="s">
        <v>451</v>
      </c>
      <c r="I225" s="348" t="s">
        <v>451</v>
      </c>
      <c r="J225" s="312" t="s">
        <v>451</v>
      </c>
      <c r="K225" s="311" t="s">
        <v>451</v>
      </c>
      <c r="L225" s="312" t="s">
        <v>451</v>
      </c>
      <c r="M225" s="312" t="s">
        <v>451</v>
      </c>
      <c r="N225" s="312" t="s">
        <v>451</v>
      </c>
      <c r="O225" s="312" t="s">
        <v>451</v>
      </c>
      <c r="P225" s="312" t="s">
        <v>451</v>
      </c>
      <c r="Q225" s="348" t="s">
        <v>451</v>
      </c>
      <c r="R225" s="312" t="s">
        <v>451</v>
      </c>
      <c r="S225" s="311" t="s">
        <v>451</v>
      </c>
      <c r="T225" s="312" t="s">
        <v>451</v>
      </c>
      <c r="U225" s="312" t="s">
        <v>451</v>
      </c>
      <c r="V225" s="312" t="s">
        <v>451</v>
      </c>
      <c r="W225" s="312" t="s">
        <v>451</v>
      </c>
      <c r="X225" s="312" t="s">
        <v>451</v>
      </c>
      <c r="Y225" s="348" t="s">
        <v>451</v>
      </c>
      <c r="Z225" s="312" t="s">
        <v>451</v>
      </c>
      <c r="AA225" s="311" t="s">
        <v>451</v>
      </c>
      <c r="AB225" s="312" t="s">
        <v>451</v>
      </c>
      <c r="AC225" s="312" t="s">
        <v>451</v>
      </c>
      <c r="AD225" s="312" t="s">
        <v>451</v>
      </c>
      <c r="AE225" s="312" t="s">
        <v>451</v>
      </c>
      <c r="AF225" s="312" t="s">
        <v>451</v>
      </c>
      <c r="AG225" s="348" t="s">
        <v>451</v>
      </c>
      <c r="AH225" s="312" t="s">
        <v>451</v>
      </c>
      <c r="AI225" s="311" t="s">
        <v>451</v>
      </c>
      <c r="AJ225" s="312" t="s">
        <v>451</v>
      </c>
      <c r="AK225" s="312" t="s">
        <v>451</v>
      </c>
      <c r="AL225" s="312" t="s">
        <v>451</v>
      </c>
      <c r="AM225" s="312" t="s">
        <v>451</v>
      </c>
      <c r="AN225" s="312" t="s">
        <v>451</v>
      </c>
      <c r="AO225" s="348" t="s">
        <v>451</v>
      </c>
      <c r="AP225" s="312" t="s">
        <v>451</v>
      </c>
      <c r="AQ225" s="311" t="s">
        <v>451</v>
      </c>
      <c r="AR225" s="312" t="s">
        <v>451</v>
      </c>
      <c r="AS225" s="312" t="s">
        <v>451</v>
      </c>
      <c r="AT225" s="312" t="s">
        <v>451</v>
      </c>
      <c r="AU225" s="312" t="s">
        <v>451</v>
      </c>
      <c r="AV225" s="312" t="s">
        <v>451</v>
      </c>
      <c r="AW225" s="348" t="s">
        <v>451</v>
      </c>
      <c r="AX225" s="312" t="s">
        <v>451</v>
      </c>
      <c r="AY225" s="311" t="s">
        <v>451</v>
      </c>
      <c r="AZ225" s="312" t="s">
        <v>451</v>
      </c>
      <c r="BA225" s="312" t="s">
        <v>451</v>
      </c>
      <c r="BB225" s="312" t="s">
        <v>451</v>
      </c>
      <c r="BC225" s="312" t="s">
        <v>451</v>
      </c>
      <c r="BD225" s="312" t="s">
        <v>451</v>
      </c>
      <c r="BE225" s="348" t="s">
        <v>451</v>
      </c>
      <c r="BF225" s="312" t="s">
        <v>451</v>
      </c>
      <c r="BG225" s="311" t="s">
        <v>451</v>
      </c>
      <c r="BH225" s="312" t="s">
        <v>451</v>
      </c>
      <c r="BI225" s="312" t="s">
        <v>451</v>
      </c>
      <c r="BJ225" s="312">
        <v>1</v>
      </c>
      <c r="BK225" s="312" t="s">
        <v>451</v>
      </c>
      <c r="BL225" s="348" t="s">
        <v>451</v>
      </c>
      <c r="BM225" s="312">
        <v>1</v>
      </c>
      <c r="BN225" s="311" t="s">
        <v>451</v>
      </c>
      <c r="BO225" s="312" t="s">
        <v>451</v>
      </c>
      <c r="BP225" s="312" t="s">
        <v>451</v>
      </c>
      <c r="BQ225" s="312" t="s">
        <v>451</v>
      </c>
      <c r="BR225" s="312" t="s">
        <v>451</v>
      </c>
      <c r="BS225" s="348" t="s">
        <v>451</v>
      </c>
      <c r="BT225" s="348" t="s">
        <v>451</v>
      </c>
    </row>
    <row r="226" spans="2:72">
      <c r="B226" s="737" t="s">
        <v>545</v>
      </c>
      <c r="C226" s="311" t="s">
        <v>451</v>
      </c>
      <c r="D226" s="312">
        <v>1</v>
      </c>
      <c r="E226" s="312" t="s">
        <v>451</v>
      </c>
      <c r="F226" s="312" t="s">
        <v>451</v>
      </c>
      <c r="G226" s="312" t="s">
        <v>451</v>
      </c>
      <c r="H226" s="312" t="s">
        <v>451</v>
      </c>
      <c r="I226" s="348" t="s">
        <v>451</v>
      </c>
      <c r="J226" s="312">
        <v>1</v>
      </c>
      <c r="K226" s="311" t="s">
        <v>451</v>
      </c>
      <c r="L226" s="312" t="s">
        <v>451</v>
      </c>
      <c r="M226" s="312" t="s">
        <v>451</v>
      </c>
      <c r="N226" s="312" t="s">
        <v>451</v>
      </c>
      <c r="O226" s="312" t="s">
        <v>451</v>
      </c>
      <c r="P226" s="312" t="s">
        <v>451</v>
      </c>
      <c r="Q226" s="348" t="s">
        <v>451</v>
      </c>
      <c r="R226" s="312" t="s">
        <v>451</v>
      </c>
      <c r="S226" s="311" t="s">
        <v>451</v>
      </c>
      <c r="T226" s="312" t="s">
        <v>451</v>
      </c>
      <c r="U226" s="312" t="s">
        <v>451</v>
      </c>
      <c r="V226" s="312" t="s">
        <v>451</v>
      </c>
      <c r="W226" s="312" t="s">
        <v>451</v>
      </c>
      <c r="X226" s="312">
        <v>1</v>
      </c>
      <c r="Y226" s="348" t="s">
        <v>451</v>
      </c>
      <c r="Z226" s="312">
        <v>1</v>
      </c>
      <c r="AA226" s="311" t="s">
        <v>451</v>
      </c>
      <c r="AB226" s="312" t="s">
        <v>451</v>
      </c>
      <c r="AC226" s="312" t="s">
        <v>451</v>
      </c>
      <c r="AD226" s="312" t="s">
        <v>451</v>
      </c>
      <c r="AE226" s="312" t="s">
        <v>451</v>
      </c>
      <c r="AF226" s="312" t="s">
        <v>451</v>
      </c>
      <c r="AG226" s="348" t="s">
        <v>451</v>
      </c>
      <c r="AH226" s="312" t="s">
        <v>451</v>
      </c>
      <c r="AI226" s="311" t="s">
        <v>451</v>
      </c>
      <c r="AJ226" s="312" t="s">
        <v>451</v>
      </c>
      <c r="AK226" s="312" t="s">
        <v>451</v>
      </c>
      <c r="AL226" s="312" t="s">
        <v>451</v>
      </c>
      <c r="AM226" s="312" t="s">
        <v>451</v>
      </c>
      <c r="AN226" s="312" t="s">
        <v>451</v>
      </c>
      <c r="AO226" s="348" t="s">
        <v>451</v>
      </c>
      <c r="AP226" s="312" t="s">
        <v>451</v>
      </c>
      <c r="AQ226" s="311" t="s">
        <v>451</v>
      </c>
      <c r="AR226" s="312" t="s">
        <v>451</v>
      </c>
      <c r="AS226" s="312" t="s">
        <v>451</v>
      </c>
      <c r="AT226" s="312" t="s">
        <v>451</v>
      </c>
      <c r="AU226" s="312" t="s">
        <v>451</v>
      </c>
      <c r="AV226" s="312" t="s">
        <v>451</v>
      </c>
      <c r="AW226" s="348" t="s">
        <v>451</v>
      </c>
      <c r="AX226" s="312" t="s">
        <v>451</v>
      </c>
      <c r="AY226" s="311" t="s">
        <v>451</v>
      </c>
      <c r="AZ226" s="312" t="s">
        <v>451</v>
      </c>
      <c r="BA226" s="312" t="s">
        <v>451</v>
      </c>
      <c r="BB226" s="312" t="s">
        <v>451</v>
      </c>
      <c r="BC226" s="312" t="s">
        <v>451</v>
      </c>
      <c r="BD226" s="312" t="s">
        <v>451</v>
      </c>
      <c r="BE226" s="348" t="s">
        <v>451</v>
      </c>
      <c r="BF226" s="312" t="s">
        <v>451</v>
      </c>
      <c r="BG226" s="311" t="s">
        <v>451</v>
      </c>
      <c r="BH226" s="312" t="s">
        <v>451</v>
      </c>
      <c r="BI226" s="312" t="s">
        <v>451</v>
      </c>
      <c r="BJ226" s="312" t="s">
        <v>451</v>
      </c>
      <c r="BK226" s="312" t="s">
        <v>451</v>
      </c>
      <c r="BL226" s="348" t="s">
        <v>451</v>
      </c>
      <c r="BM226" s="312" t="s">
        <v>451</v>
      </c>
      <c r="BN226" s="311" t="s">
        <v>451</v>
      </c>
      <c r="BO226" s="312" t="s">
        <v>451</v>
      </c>
      <c r="BP226" s="312" t="s">
        <v>451</v>
      </c>
      <c r="BQ226" s="312" t="s">
        <v>451</v>
      </c>
      <c r="BR226" s="312" t="s">
        <v>451</v>
      </c>
      <c r="BS226" s="348" t="s">
        <v>451</v>
      </c>
      <c r="BT226" s="348" t="s">
        <v>451</v>
      </c>
    </row>
    <row r="227" spans="2:72">
      <c r="B227" s="737" t="s">
        <v>546</v>
      </c>
      <c r="C227" s="311" t="s">
        <v>451</v>
      </c>
      <c r="D227" s="312" t="s">
        <v>451</v>
      </c>
      <c r="E227" s="312" t="s">
        <v>451</v>
      </c>
      <c r="F227" s="312" t="s">
        <v>451</v>
      </c>
      <c r="G227" s="312" t="s">
        <v>451</v>
      </c>
      <c r="H227" s="312" t="s">
        <v>451</v>
      </c>
      <c r="I227" s="348" t="s">
        <v>451</v>
      </c>
      <c r="J227" s="312" t="s">
        <v>451</v>
      </c>
      <c r="K227" s="311" t="s">
        <v>451</v>
      </c>
      <c r="L227" s="312" t="s">
        <v>451</v>
      </c>
      <c r="M227" s="312" t="s">
        <v>451</v>
      </c>
      <c r="N227" s="312" t="s">
        <v>451</v>
      </c>
      <c r="O227" s="312" t="s">
        <v>451</v>
      </c>
      <c r="P227" s="312" t="s">
        <v>451</v>
      </c>
      <c r="Q227" s="348" t="s">
        <v>451</v>
      </c>
      <c r="R227" s="312" t="s">
        <v>451</v>
      </c>
      <c r="S227" s="311" t="s">
        <v>451</v>
      </c>
      <c r="T227" s="312" t="s">
        <v>451</v>
      </c>
      <c r="U227" s="312" t="s">
        <v>451</v>
      </c>
      <c r="V227" s="312" t="s">
        <v>451</v>
      </c>
      <c r="W227" s="312" t="s">
        <v>451</v>
      </c>
      <c r="X227" s="312" t="s">
        <v>451</v>
      </c>
      <c r="Y227" s="348" t="s">
        <v>451</v>
      </c>
      <c r="Z227" s="312" t="s">
        <v>451</v>
      </c>
      <c r="AA227" s="311">
        <v>1</v>
      </c>
      <c r="AB227" s="312" t="s">
        <v>451</v>
      </c>
      <c r="AC227" s="312" t="s">
        <v>451</v>
      </c>
      <c r="AD227" s="312" t="s">
        <v>451</v>
      </c>
      <c r="AE227" s="312" t="s">
        <v>451</v>
      </c>
      <c r="AF227" s="312" t="s">
        <v>451</v>
      </c>
      <c r="AG227" s="348" t="s">
        <v>451</v>
      </c>
      <c r="AH227" s="312">
        <v>1</v>
      </c>
      <c r="AI227" s="311" t="s">
        <v>451</v>
      </c>
      <c r="AJ227" s="312" t="s">
        <v>451</v>
      </c>
      <c r="AK227" s="312" t="s">
        <v>451</v>
      </c>
      <c r="AL227" s="312" t="s">
        <v>451</v>
      </c>
      <c r="AM227" s="312" t="s">
        <v>451</v>
      </c>
      <c r="AN227" s="312" t="s">
        <v>451</v>
      </c>
      <c r="AO227" s="348" t="s">
        <v>451</v>
      </c>
      <c r="AP227" s="312" t="s">
        <v>451</v>
      </c>
      <c r="AQ227" s="311" t="s">
        <v>451</v>
      </c>
      <c r="AR227" s="312" t="s">
        <v>451</v>
      </c>
      <c r="AS227" s="312" t="s">
        <v>451</v>
      </c>
      <c r="AT227" s="312" t="s">
        <v>451</v>
      </c>
      <c r="AU227" s="312" t="s">
        <v>451</v>
      </c>
      <c r="AV227" s="312" t="s">
        <v>451</v>
      </c>
      <c r="AW227" s="348" t="s">
        <v>451</v>
      </c>
      <c r="AX227" s="312" t="s">
        <v>451</v>
      </c>
      <c r="AY227" s="311" t="s">
        <v>451</v>
      </c>
      <c r="AZ227" s="312" t="s">
        <v>451</v>
      </c>
      <c r="BA227" s="312" t="s">
        <v>451</v>
      </c>
      <c r="BB227" s="312" t="s">
        <v>451</v>
      </c>
      <c r="BC227" s="312" t="s">
        <v>451</v>
      </c>
      <c r="BD227" s="312" t="s">
        <v>451</v>
      </c>
      <c r="BE227" s="348" t="s">
        <v>451</v>
      </c>
      <c r="BF227" s="312" t="s">
        <v>451</v>
      </c>
      <c r="BG227" s="311" t="s">
        <v>451</v>
      </c>
      <c r="BH227" s="312" t="s">
        <v>451</v>
      </c>
      <c r="BI227" s="312" t="s">
        <v>451</v>
      </c>
      <c r="BJ227" s="312" t="s">
        <v>451</v>
      </c>
      <c r="BK227" s="312" t="s">
        <v>451</v>
      </c>
      <c r="BL227" s="348" t="s">
        <v>451</v>
      </c>
      <c r="BM227" s="312" t="s">
        <v>451</v>
      </c>
      <c r="BN227" s="311" t="s">
        <v>451</v>
      </c>
      <c r="BO227" s="312" t="s">
        <v>451</v>
      </c>
      <c r="BP227" s="312" t="s">
        <v>451</v>
      </c>
      <c r="BQ227" s="312" t="s">
        <v>451</v>
      </c>
      <c r="BR227" s="312" t="s">
        <v>451</v>
      </c>
      <c r="BS227" s="348" t="s">
        <v>451</v>
      </c>
      <c r="BT227" s="348" t="s">
        <v>451</v>
      </c>
    </row>
    <row r="228" spans="2:72">
      <c r="B228" s="736" t="s">
        <v>476</v>
      </c>
      <c r="C228" s="354">
        <v>1</v>
      </c>
      <c r="D228" s="355" t="s">
        <v>451</v>
      </c>
      <c r="E228" s="355" t="s">
        <v>451</v>
      </c>
      <c r="F228" s="355">
        <v>2</v>
      </c>
      <c r="G228" s="355">
        <v>4</v>
      </c>
      <c r="H228" s="355" t="s">
        <v>451</v>
      </c>
      <c r="I228" s="356">
        <v>1</v>
      </c>
      <c r="J228" s="355">
        <v>8</v>
      </c>
      <c r="K228" s="354" t="s">
        <v>451</v>
      </c>
      <c r="L228" s="355">
        <v>2</v>
      </c>
      <c r="M228" s="355" t="s">
        <v>451</v>
      </c>
      <c r="N228" s="355" t="s">
        <v>451</v>
      </c>
      <c r="O228" s="355" t="s">
        <v>451</v>
      </c>
      <c r="P228" s="355">
        <v>1</v>
      </c>
      <c r="Q228" s="356">
        <v>2</v>
      </c>
      <c r="R228" s="355">
        <v>5</v>
      </c>
      <c r="S228" s="354" t="s">
        <v>451</v>
      </c>
      <c r="T228" s="355">
        <v>1</v>
      </c>
      <c r="U228" s="355" t="s">
        <v>451</v>
      </c>
      <c r="V228" s="355" t="s">
        <v>451</v>
      </c>
      <c r="W228" s="355">
        <v>8</v>
      </c>
      <c r="X228" s="355" t="s">
        <v>451</v>
      </c>
      <c r="Y228" s="356" t="s">
        <v>451</v>
      </c>
      <c r="Z228" s="355">
        <v>9</v>
      </c>
      <c r="AA228" s="354" t="s">
        <v>451</v>
      </c>
      <c r="AB228" s="355" t="s">
        <v>451</v>
      </c>
      <c r="AC228" s="355" t="s">
        <v>451</v>
      </c>
      <c r="AD228" s="355">
        <v>1</v>
      </c>
      <c r="AE228" s="355">
        <v>3</v>
      </c>
      <c r="AF228" s="355" t="s">
        <v>451</v>
      </c>
      <c r="AG228" s="356">
        <v>3</v>
      </c>
      <c r="AH228" s="355">
        <v>7</v>
      </c>
      <c r="AI228" s="354">
        <v>1</v>
      </c>
      <c r="AJ228" s="355">
        <v>3</v>
      </c>
      <c r="AK228" s="355" t="s">
        <v>451</v>
      </c>
      <c r="AL228" s="355" t="s">
        <v>451</v>
      </c>
      <c r="AM228" s="355">
        <v>6</v>
      </c>
      <c r="AN228" s="355" t="s">
        <v>451</v>
      </c>
      <c r="AO228" s="356">
        <v>1</v>
      </c>
      <c r="AP228" s="355">
        <v>11</v>
      </c>
      <c r="AQ228" s="354">
        <v>1</v>
      </c>
      <c r="AR228" s="355">
        <v>4</v>
      </c>
      <c r="AS228" s="355" t="s">
        <v>451</v>
      </c>
      <c r="AT228" s="355">
        <v>2</v>
      </c>
      <c r="AU228" s="355">
        <v>9</v>
      </c>
      <c r="AV228" s="355" t="s">
        <v>451</v>
      </c>
      <c r="AW228" s="356">
        <v>4</v>
      </c>
      <c r="AX228" s="355">
        <v>20</v>
      </c>
      <c r="AY228" s="354" t="s">
        <v>451</v>
      </c>
      <c r="AZ228" s="355">
        <v>3</v>
      </c>
      <c r="BA228" s="355" t="s">
        <v>451</v>
      </c>
      <c r="BB228" s="355" t="s">
        <v>451</v>
      </c>
      <c r="BC228" s="355">
        <v>6</v>
      </c>
      <c r="BD228" s="355" t="s">
        <v>451</v>
      </c>
      <c r="BE228" s="356">
        <v>7</v>
      </c>
      <c r="BF228" s="355">
        <v>16</v>
      </c>
      <c r="BG228" s="354">
        <v>1</v>
      </c>
      <c r="BH228" s="355" t="s">
        <v>451</v>
      </c>
      <c r="BI228" s="355" t="s">
        <v>451</v>
      </c>
      <c r="BJ228" s="355">
        <v>1</v>
      </c>
      <c r="BK228" s="355">
        <v>1</v>
      </c>
      <c r="BL228" s="356">
        <v>2</v>
      </c>
      <c r="BM228" s="355">
        <v>5</v>
      </c>
      <c r="BN228" s="354" t="s">
        <v>451</v>
      </c>
      <c r="BO228" s="355" t="s">
        <v>451</v>
      </c>
      <c r="BP228" s="355" t="s">
        <v>451</v>
      </c>
      <c r="BQ228" s="355" t="s">
        <v>451</v>
      </c>
      <c r="BR228" s="355" t="s">
        <v>451</v>
      </c>
      <c r="BS228" s="356" t="s">
        <v>451</v>
      </c>
      <c r="BT228" s="356" t="s">
        <v>451</v>
      </c>
    </row>
    <row r="229" spans="2:72">
      <c r="B229" s="737" t="s">
        <v>512</v>
      </c>
      <c r="C229" s="311" t="s">
        <v>451</v>
      </c>
      <c r="D229" s="312" t="s">
        <v>451</v>
      </c>
      <c r="E229" s="312" t="s">
        <v>451</v>
      </c>
      <c r="F229" s="312" t="s">
        <v>451</v>
      </c>
      <c r="G229" s="312" t="s">
        <v>451</v>
      </c>
      <c r="H229" s="312" t="s">
        <v>451</v>
      </c>
      <c r="I229" s="348" t="s">
        <v>451</v>
      </c>
      <c r="J229" s="312" t="s">
        <v>451</v>
      </c>
      <c r="K229" s="311" t="s">
        <v>451</v>
      </c>
      <c r="L229" s="312" t="s">
        <v>451</v>
      </c>
      <c r="M229" s="312" t="s">
        <v>451</v>
      </c>
      <c r="N229" s="312" t="s">
        <v>451</v>
      </c>
      <c r="O229" s="312" t="s">
        <v>451</v>
      </c>
      <c r="P229" s="312" t="s">
        <v>451</v>
      </c>
      <c r="Q229" s="348" t="s">
        <v>451</v>
      </c>
      <c r="R229" s="312" t="s">
        <v>451</v>
      </c>
      <c r="S229" s="311" t="s">
        <v>451</v>
      </c>
      <c r="T229" s="312" t="s">
        <v>451</v>
      </c>
      <c r="U229" s="312" t="s">
        <v>451</v>
      </c>
      <c r="V229" s="312" t="s">
        <v>451</v>
      </c>
      <c r="W229" s="312" t="s">
        <v>451</v>
      </c>
      <c r="X229" s="312" t="s">
        <v>451</v>
      </c>
      <c r="Y229" s="348" t="s">
        <v>451</v>
      </c>
      <c r="Z229" s="312" t="s">
        <v>451</v>
      </c>
      <c r="AA229" s="311" t="s">
        <v>451</v>
      </c>
      <c r="AB229" s="312" t="s">
        <v>451</v>
      </c>
      <c r="AC229" s="312" t="s">
        <v>451</v>
      </c>
      <c r="AD229" s="312" t="s">
        <v>451</v>
      </c>
      <c r="AE229" s="312" t="s">
        <v>451</v>
      </c>
      <c r="AF229" s="312" t="s">
        <v>451</v>
      </c>
      <c r="AG229" s="348" t="s">
        <v>451</v>
      </c>
      <c r="AH229" s="312" t="s">
        <v>451</v>
      </c>
      <c r="AI229" s="311" t="s">
        <v>451</v>
      </c>
      <c r="AJ229" s="312">
        <v>1</v>
      </c>
      <c r="AK229" s="312" t="s">
        <v>451</v>
      </c>
      <c r="AL229" s="312" t="s">
        <v>451</v>
      </c>
      <c r="AM229" s="312" t="s">
        <v>451</v>
      </c>
      <c r="AN229" s="312" t="s">
        <v>451</v>
      </c>
      <c r="AO229" s="348" t="s">
        <v>451</v>
      </c>
      <c r="AP229" s="312">
        <v>1</v>
      </c>
      <c r="AQ229" s="311" t="s">
        <v>451</v>
      </c>
      <c r="AR229" s="312" t="s">
        <v>451</v>
      </c>
      <c r="AS229" s="312" t="s">
        <v>451</v>
      </c>
      <c r="AT229" s="312" t="s">
        <v>451</v>
      </c>
      <c r="AU229" s="312" t="s">
        <v>451</v>
      </c>
      <c r="AV229" s="312" t="s">
        <v>451</v>
      </c>
      <c r="AW229" s="348" t="s">
        <v>451</v>
      </c>
      <c r="AX229" s="312" t="s">
        <v>451</v>
      </c>
      <c r="AY229" s="311" t="s">
        <v>451</v>
      </c>
      <c r="AZ229" s="312" t="s">
        <v>451</v>
      </c>
      <c r="BA229" s="312" t="s">
        <v>451</v>
      </c>
      <c r="BB229" s="312" t="s">
        <v>451</v>
      </c>
      <c r="BC229" s="312" t="s">
        <v>451</v>
      </c>
      <c r="BD229" s="312" t="s">
        <v>451</v>
      </c>
      <c r="BE229" s="348" t="s">
        <v>451</v>
      </c>
      <c r="BF229" s="312" t="s">
        <v>451</v>
      </c>
      <c r="BG229" s="311" t="s">
        <v>451</v>
      </c>
      <c r="BH229" s="312" t="s">
        <v>451</v>
      </c>
      <c r="BI229" s="312" t="s">
        <v>451</v>
      </c>
      <c r="BJ229" s="312" t="s">
        <v>451</v>
      </c>
      <c r="BK229" s="312" t="s">
        <v>451</v>
      </c>
      <c r="BL229" s="348" t="s">
        <v>451</v>
      </c>
      <c r="BM229" s="312" t="s">
        <v>451</v>
      </c>
      <c r="BN229" s="311" t="s">
        <v>451</v>
      </c>
      <c r="BO229" s="312" t="s">
        <v>451</v>
      </c>
      <c r="BP229" s="312" t="s">
        <v>451</v>
      </c>
      <c r="BQ229" s="312" t="s">
        <v>451</v>
      </c>
      <c r="BR229" s="312" t="s">
        <v>451</v>
      </c>
      <c r="BS229" s="348" t="s">
        <v>451</v>
      </c>
      <c r="BT229" s="348" t="s">
        <v>451</v>
      </c>
    </row>
    <row r="230" spans="2:72">
      <c r="B230" s="737" t="s">
        <v>547</v>
      </c>
      <c r="C230" s="311" t="s">
        <v>451</v>
      </c>
      <c r="D230" s="312" t="s">
        <v>451</v>
      </c>
      <c r="E230" s="312" t="s">
        <v>451</v>
      </c>
      <c r="F230" s="312" t="s">
        <v>451</v>
      </c>
      <c r="G230" s="312" t="s">
        <v>451</v>
      </c>
      <c r="H230" s="312" t="s">
        <v>451</v>
      </c>
      <c r="I230" s="348" t="s">
        <v>451</v>
      </c>
      <c r="J230" s="312" t="s">
        <v>451</v>
      </c>
      <c r="K230" s="311" t="s">
        <v>451</v>
      </c>
      <c r="L230" s="312" t="s">
        <v>451</v>
      </c>
      <c r="M230" s="312" t="s">
        <v>451</v>
      </c>
      <c r="N230" s="312" t="s">
        <v>451</v>
      </c>
      <c r="O230" s="312" t="s">
        <v>451</v>
      </c>
      <c r="P230" s="312" t="s">
        <v>451</v>
      </c>
      <c r="Q230" s="348" t="s">
        <v>451</v>
      </c>
      <c r="R230" s="312" t="s">
        <v>451</v>
      </c>
      <c r="S230" s="311" t="s">
        <v>451</v>
      </c>
      <c r="T230" s="312" t="s">
        <v>451</v>
      </c>
      <c r="U230" s="312" t="s">
        <v>451</v>
      </c>
      <c r="V230" s="312" t="s">
        <v>451</v>
      </c>
      <c r="W230" s="312" t="s">
        <v>451</v>
      </c>
      <c r="X230" s="312" t="s">
        <v>451</v>
      </c>
      <c r="Y230" s="348" t="s">
        <v>451</v>
      </c>
      <c r="Z230" s="312" t="s">
        <v>451</v>
      </c>
      <c r="AA230" s="311" t="s">
        <v>451</v>
      </c>
      <c r="AB230" s="312" t="s">
        <v>451</v>
      </c>
      <c r="AC230" s="312" t="s">
        <v>451</v>
      </c>
      <c r="AD230" s="312" t="s">
        <v>451</v>
      </c>
      <c r="AE230" s="312" t="s">
        <v>451</v>
      </c>
      <c r="AF230" s="312" t="s">
        <v>451</v>
      </c>
      <c r="AG230" s="348" t="s">
        <v>451</v>
      </c>
      <c r="AH230" s="312" t="s">
        <v>451</v>
      </c>
      <c r="AI230" s="311" t="s">
        <v>451</v>
      </c>
      <c r="AJ230" s="312" t="s">
        <v>451</v>
      </c>
      <c r="AK230" s="312" t="s">
        <v>451</v>
      </c>
      <c r="AL230" s="312" t="s">
        <v>451</v>
      </c>
      <c r="AM230" s="312" t="s">
        <v>451</v>
      </c>
      <c r="AN230" s="312" t="s">
        <v>451</v>
      </c>
      <c r="AO230" s="348" t="s">
        <v>451</v>
      </c>
      <c r="AP230" s="312" t="s">
        <v>451</v>
      </c>
      <c r="AQ230" s="311" t="s">
        <v>451</v>
      </c>
      <c r="AR230" s="312" t="s">
        <v>451</v>
      </c>
      <c r="AS230" s="312" t="s">
        <v>451</v>
      </c>
      <c r="AT230" s="312" t="s">
        <v>451</v>
      </c>
      <c r="AU230" s="312" t="s">
        <v>451</v>
      </c>
      <c r="AV230" s="312" t="s">
        <v>451</v>
      </c>
      <c r="AW230" s="348" t="s">
        <v>451</v>
      </c>
      <c r="AX230" s="312" t="s">
        <v>451</v>
      </c>
      <c r="AY230" s="311" t="s">
        <v>451</v>
      </c>
      <c r="AZ230" s="312">
        <v>1</v>
      </c>
      <c r="BA230" s="312" t="s">
        <v>451</v>
      </c>
      <c r="BB230" s="312" t="s">
        <v>451</v>
      </c>
      <c r="BC230" s="312" t="s">
        <v>451</v>
      </c>
      <c r="BD230" s="312" t="s">
        <v>451</v>
      </c>
      <c r="BE230" s="348" t="s">
        <v>451</v>
      </c>
      <c r="BF230" s="312">
        <v>1</v>
      </c>
      <c r="BG230" s="311" t="s">
        <v>451</v>
      </c>
      <c r="BH230" s="312" t="s">
        <v>451</v>
      </c>
      <c r="BI230" s="312" t="s">
        <v>451</v>
      </c>
      <c r="BJ230" s="312" t="s">
        <v>451</v>
      </c>
      <c r="BK230" s="312" t="s">
        <v>451</v>
      </c>
      <c r="BL230" s="348" t="s">
        <v>451</v>
      </c>
      <c r="BM230" s="312" t="s">
        <v>451</v>
      </c>
      <c r="BN230" s="311" t="s">
        <v>451</v>
      </c>
      <c r="BO230" s="312" t="s">
        <v>451</v>
      </c>
      <c r="BP230" s="312" t="s">
        <v>451</v>
      </c>
      <c r="BQ230" s="312" t="s">
        <v>451</v>
      </c>
      <c r="BR230" s="312" t="s">
        <v>451</v>
      </c>
      <c r="BS230" s="348" t="s">
        <v>451</v>
      </c>
      <c r="BT230" s="348" t="s">
        <v>451</v>
      </c>
    </row>
    <row r="231" spans="2:72">
      <c r="B231" s="737" t="s">
        <v>537</v>
      </c>
      <c r="C231" s="311" t="s">
        <v>451</v>
      </c>
      <c r="D231" s="312" t="s">
        <v>451</v>
      </c>
      <c r="E231" s="312" t="s">
        <v>451</v>
      </c>
      <c r="F231" s="312" t="s">
        <v>451</v>
      </c>
      <c r="G231" s="312" t="s">
        <v>451</v>
      </c>
      <c r="H231" s="312" t="s">
        <v>451</v>
      </c>
      <c r="I231" s="348" t="s">
        <v>451</v>
      </c>
      <c r="J231" s="312" t="s">
        <v>451</v>
      </c>
      <c r="K231" s="311" t="s">
        <v>451</v>
      </c>
      <c r="L231" s="312" t="s">
        <v>451</v>
      </c>
      <c r="M231" s="312" t="s">
        <v>451</v>
      </c>
      <c r="N231" s="312" t="s">
        <v>451</v>
      </c>
      <c r="O231" s="312" t="s">
        <v>451</v>
      </c>
      <c r="P231" s="312" t="s">
        <v>451</v>
      </c>
      <c r="Q231" s="348" t="s">
        <v>451</v>
      </c>
      <c r="R231" s="312" t="s">
        <v>451</v>
      </c>
      <c r="S231" s="311" t="s">
        <v>451</v>
      </c>
      <c r="T231" s="312" t="s">
        <v>451</v>
      </c>
      <c r="U231" s="312" t="s">
        <v>451</v>
      </c>
      <c r="V231" s="312" t="s">
        <v>451</v>
      </c>
      <c r="W231" s="312" t="s">
        <v>451</v>
      </c>
      <c r="X231" s="312" t="s">
        <v>451</v>
      </c>
      <c r="Y231" s="348" t="s">
        <v>451</v>
      </c>
      <c r="Z231" s="312" t="s">
        <v>451</v>
      </c>
      <c r="AA231" s="311" t="s">
        <v>451</v>
      </c>
      <c r="AB231" s="312" t="s">
        <v>451</v>
      </c>
      <c r="AC231" s="312" t="s">
        <v>451</v>
      </c>
      <c r="AD231" s="312" t="s">
        <v>451</v>
      </c>
      <c r="AE231" s="312" t="s">
        <v>451</v>
      </c>
      <c r="AF231" s="312" t="s">
        <v>451</v>
      </c>
      <c r="AG231" s="348" t="s">
        <v>451</v>
      </c>
      <c r="AH231" s="312" t="s">
        <v>451</v>
      </c>
      <c r="AI231" s="311" t="s">
        <v>451</v>
      </c>
      <c r="AJ231" s="312" t="s">
        <v>451</v>
      </c>
      <c r="AK231" s="312" t="s">
        <v>451</v>
      </c>
      <c r="AL231" s="312" t="s">
        <v>451</v>
      </c>
      <c r="AM231" s="312" t="s">
        <v>451</v>
      </c>
      <c r="AN231" s="312" t="s">
        <v>451</v>
      </c>
      <c r="AO231" s="348" t="s">
        <v>451</v>
      </c>
      <c r="AP231" s="312" t="s">
        <v>451</v>
      </c>
      <c r="AQ231" s="311" t="s">
        <v>451</v>
      </c>
      <c r="AR231" s="312" t="s">
        <v>451</v>
      </c>
      <c r="AS231" s="312" t="s">
        <v>451</v>
      </c>
      <c r="AT231" s="312" t="s">
        <v>451</v>
      </c>
      <c r="AU231" s="312" t="s">
        <v>451</v>
      </c>
      <c r="AV231" s="312" t="s">
        <v>451</v>
      </c>
      <c r="AW231" s="348">
        <v>1</v>
      </c>
      <c r="AX231" s="312">
        <v>1</v>
      </c>
      <c r="AY231" s="311" t="s">
        <v>451</v>
      </c>
      <c r="AZ231" s="312" t="s">
        <v>451</v>
      </c>
      <c r="BA231" s="312" t="s">
        <v>451</v>
      </c>
      <c r="BB231" s="312" t="s">
        <v>451</v>
      </c>
      <c r="BC231" s="312" t="s">
        <v>451</v>
      </c>
      <c r="BD231" s="312" t="s">
        <v>451</v>
      </c>
      <c r="BE231" s="348" t="s">
        <v>451</v>
      </c>
      <c r="BF231" s="312" t="s">
        <v>451</v>
      </c>
      <c r="BG231" s="311">
        <v>1</v>
      </c>
      <c r="BH231" s="312" t="s">
        <v>451</v>
      </c>
      <c r="BI231" s="312" t="s">
        <v>451</v>
      </c>
      <c r="BJ231" s="312" t="s">
        <v>451</v>
      </c>
      <c r="BK231" s="312" t="s">
        <v>451</v>
      </c>
      <c r="BL231" s="348" t="s">
        <v>451</v>
      </c>
      <c r="BM231" s="312">
        <v>1</v>
      </c>
      <c r="BN231" s="311" t="s">
        <v>451</v>
      </c>
      <c r="BO231" s="312" t="s">
        <v>451</v>
      </c>
      <c r="BP231" s="312" t="s">
        <v>451</v>
      </c>
      <c r="BQ231" s="312" t="s">
        <v>451</v>
      </c>
      <c r="BR231" s="312" t="s">
        <v>451</v>
      </c>
      <c r="BS231" s="348" t="s">
        <v>451</v>
      </c>
      <c r="BT231" s="348" t="s">
        <v>451</v>
      </c>
    </row>
    <row r="232" spans="2:72">
      <c r="B232" s="737" t="s">
        <v>524</v>
      </c>
      <c r="C232" s="311" t="s">
        <v>451</v>
      </c>
      <c r="D232" s="312" t="s">
        <v>451</v>
      </c>
      <c r="E232" s="312" t="s">
        <v>451</v>
      </c>
      <c r="F232" s="312" t="s">
        <v>451</v>
      </c>
      <c r="G232" s="312" t="s">
        <v>451</v>
      </c>
      <c r="H232" s="312" t="s">
        <v>451</v>
      </c>
      <c r="I232" s="348">
        <v>1</v>
      </c>
      <c r="J232" s="312">
        <v>1</v>
      </c>
      <c r="K232" s="311" t="s">
        <v>451</v>
      </c>
      <c r="L232" s="312" t="s">
        <v>451</v>
      </c>
      <c r="M232" s="312" t="s">
        <v>451</v>
      </c>
      <c r="N232" s="312" t="s">
        <v>451</v>
      </c>
      <c r="O232" s="312" t="s">
        <v>451</v>
      </c>
      <c r="P232" s="312" t="s">
        <v>451</v>
      </c>
      <c r="Q232" s="348" t="s">
        <v>451</v>
      </c>
      <c r="R232" s="312" t="s">
        <v>451</v>
      </c>
      <c r="S232" s="311" t="s">
        <v>451</v>
      </c>
      <c r="T232" s="312" t="s">
        <v>451</v>
      </c>
      <c r="U232" s="312" t="s">
        <v>451</v>
      </c>
      <c r="V232" s="312" t="s">
        <v>451</v>
      </c>
      <c r="W232" s="312" t="s">
        <v>451</v>
      </c>
      <c r="X232" s="312" t="s">
        <v>451</v>
      </c>
      <c r="Y232" s="348" t="s">
        <v>451</v>
      </c>
      <c r="Z232" s="312" t="s">
        <v>451</v>
      </c>
      <c r="AA232" s="311" t="s">
        <v>451</v>
      </c>
      <c r="AB232" s="312" t="s">
        <v>451</v>
      </c>
      <c r="AC232" s="312" t="s">
        <v>451</v>
      </c>
      <c r="AD232" s="312" t="s">
        <v>451</v>
      </c>
      <c r="AE232" s="312" t="s">
        <v>451</v>
      </c>
      <c r="AF232" s="312" t="s">
        <v>451</v>
      </c>
      <c r="AG232" s="348" t="s">
        <v>451</v>
      </c>
      <c r="AH232" s="312" t="s">
        <v>451</v>
      </c>
      <c r="AI232" s="311" t="s">
        <v>451</v>
      </c>
      <c r="AJ232" s="312" t="s">
        <v>451</v>
      </c>
      <c r="AK232" s="312" t="s">
        <v>451</v>
      </c>
      <c r="AL232" s="312" t="s">
        <v>451</v>
      </c>
      <c r="AM232" s="312" t="s">
        <v>451</v>
      </c>
      <c r="AN232" s="312" t="s">
        <v>451</v>
      </c>
      <c r="AO232" s="348">
        <v>1</v>
      </c>
      <c r="AP232" s="312">
        <v>1</v>
      </c>
      <c r="AQ232" s="311" t="s">
        <v>451</v>
      </c>
      <c r="AR232" s="312">
        <v>1</v>
      </c>
      <c r="AS232" s="312" t="s">
        <v>451</v>
      </c>
      <c r="AT232" s="312">
        <v>1</v>
      </c>
      <c r="AU232" s="312" t="s">
        <v>451</v>
      </c>
      <c r="AV232" s="312" t="s">
        <v>451</v>
      </c>
      <c r="AW232" s="348" t="s">
        <v>451</v>
      </c>
      <c r="AX232" s="312">
        <v>2</v>
      </c>
      <c r="AY232" s="311" t="s">
        <v>451</v>
      </c>
      <c r="AZ232" s="312" t="s">
        <v>451</v>
      </c>
      <c r="BA232" s="312" t="s">
        <v>451</v>
      </c>
      <c r="BB232" s="312" t="s">
        <v>451</v>
      </c>
      <c r="BC232" s="312" t="s">
        <v>451</v>
      </c>
      <c r="BD232" s="312" t="s">
        <v>451</v>
      </c>
      <c r="BE232" s="348">
        <v>3</v>
      </c>
      <c r="BF232" s="312">
        <v>3</v>
      </c>
      <c r="BG232" s="311" t="s">
        <v>451</v>
      </c>
      <c r="BH232" s="312" t="s">
        <v>451</v>
      </c>
      <c r="BI232" s="312" t="s">
        <v>451</v>
      </c>
      <c r="BJ232" s="312" t="s">
        <v>451</v>
      </c>
      <c r="BK232" s="312" t="s">
        <v>451</v>
      </c>
      <c r="BL232" s="348" t="s">
        <v>451</v>
      </c>
      <c r="BM232" s="312" t="s">
        <v>451</v>
      </c>
      <c r="BN232" s="311" t="s">
        <v>451</v>
      </c>
      <c r="BO232" s="312" t="s">
        <v>451</v>
      </c>
      <c r="BP232" s="312" t="s">
        <v>451</v>
      </c>
      <c r="BQ232" s="312" t="s">
        <v>451</v>
      </c>
      <c r="BR232" s="312" t="s">
        <v>451</v>
      </c>
      <c r="BS232" s="348" t="s">
        <v>451</v>
      </c>
      <c r="BT232" s="348" t="s">
        <v>451</v>
      </c>
    </row>
    <row r="233" spans="2:72">
      <c r="B233" s="737" t="s">
        <v>525</v>
      </c>
      <c r="C233" s="311" t="s">
        <v>451</v>
      </c>
      <c r="D233" s="312" t="s">
        <v>451</v>
      </c>
      <c r="E233" s="312" t="s">
        <v>451</v>
      </c>
      <c r="F233" s="312">
        <v>1</v>
      </c>
      <c r="G233" s="312" t="s">
        <v>451</v>
      </c>
      <c r="H233" s="312" t="s">
        <v>451</v>
      </c>
      <c r="I233" s="348" t="s">
        <v>451</v>
      </c>
      <c r="J233" s="312">
        <v>1</v>
      </c>
      <c r="K233" s="311" t="s">
        <v>451</v>
      </c>
      <c r="L233" s="312" t="s">
        <v>451</v>
      </c>
      <c r="M233" s="312" t="s">
        <v>451</v>
      </c>
      <c r="N233" s="312" t="s">
        <v>451</v>
      </c>
      <c r="O233" s="312" t="s">
        <v>451</v>
      </c>
      <c r="P233" s="312" t="s">
        <v>451</v>
      </c>
      <c r="Q233" s="348" t="s">
        <v>451</v>
      </c>
      <c r="R233" s="312" t="s">
        <v>451</v>
      </c>
      <c r="S233" s="311" t="s">
        <v>451</v>
      </c>
      <c r="T233" s="312" t="s">
        <v>451</v>
      </c>
      <c r="U233" s="312" t="s">
        <v>451</v>
      </c>
      <c r="V233" s="312" t="s">
        <v>451</v>
      </c>
      <c r="W233" s="312" t="s">
        <v>451</v>
      </c>
      <c r="X233" s="312" t="s">
        <v>451</v>
      </c>
      <c r="Y233" s="348" t="s">
        <v>451</v>
      </c>
      <c r="Z233" s="312" t="s">
        <v>451</v>
      </c>
      <c r="AA233" s="311" t="s">
        <v>451</v>
      </c>
      <c r="AB233" s="312" t="s">
        <v>451</v>
      </c>
      <c r="AC233" s="312" t="s">
        <v>451</v>
      </c>
      <c r="AD233" s="312" t="s">
        <v>451</v>
      </c>
      <c r="AE233" s="312" t="s">
        <v>451</v>
      </c>
      <c r="AF233" s="312" t="s">
        <v>451</v>
      </c>
      <c r="AG233" s="348">
        <v>1</v>
      </c>
      <c r="AH233" s="312">
        <v>1</v>
      </c>
      <c r="AI233" s="311" t="s">
        <v>451</v>
      </c>
      <c r="AJ233" s="312" t="s">
        <v>451</v>
      </c>
      <c r="AK233" s="312" t="s">
        <v>451</v>
      </c>
      <c r="AL233" s="312" t="s">
        <v>451</v>
      </c>
      <c r="AM233" s="312" t="s">
        <v>451</v>
      </c>
      <c r="AN233" s="312" t="s">
        <v>451</v>
      </c>
      <c r="AO233" s="348" t="s">
        <v>451</v>
      </c>
      <c r="AP233" s="312" t="s">
        <v>451</v>
      </c>
      <c r="AQ233" s="311" t="s">
        <v>451</v>
      </c>
      <c r="AR233" s="312" t="s">
        <v>451</v>
      </c>
      <c r="AS233" s="312" t="s">
        <v>451</v>
      </c>
      <c r="AT233" s="312" t="s">
        <v>451</v>
      </c>
      <c r="AU233" s="312" t="s">
        <v>451</v>
      </c>
      <c r="AV233" s="312" t="s">
        <v>451</v>
      </c>
      <c r="AW233" s="348" t="s">
        <v>451</v>
      </c>
      <c r="AX233" s="312" t="s">
        <v>451</v>
      </c>
      <c r="AY233" s="311" t="s">
        <v>451</v>
      </c>
      <c r="AZ233" s="312" t="s">
        <v>451</v>
      </c>
      <c r="BA233" s="312" t="s">
        <v>451</v>
      </c>
      <c r="BB233" s="312" t="s">
        <v>451</v>
      </c>
      <c r="BC233" s="312" t="s">
        <v>451</v>
      </c>
      <c r="BD233" s="312" t="s">
        <v>451</v>
      </c>
      <c r="BE233" s="348" t="s">
        <v>451</v>
      </c>
      <c r="BF233" s="312" t="s">
        <v>451</v>
      </c>
      <c r="BG233" s="311" t="s">
        <v>451</v>
      </c>
      <c r="BH233" s="312" t="s">
        <v>451</v>
      </c>
      <c r="BI233" s="312" t="s">
        <v>451</v>
      </c>
      <c r="BJ233" s="312" t="s">
        <v>451</v>
      </c>
      <c r="BK233" s="312" t="s">
        <v>451</v>
      </c>
      <c r="BL233" s="348" t="s">
        <v>451</v>
      </c>
      <c r="BM233" s="312" t="s">
        <v>451</v>
      </c>
      <c r="BN233" s="311" t="s">
        <v>451</v>
      </c>
      <c r="BO233" s="312" t="s">
        <v>451</v>
      </c>
      <c r="BP233" s="312" t="s">
        <v>451</v>
      </c>
      <c r="BQ233" s="312" t="s">
        <v>451</v>
      </c>
      <c r="BR233" s="312" t="s">
        <v>451</v>
      </c>
      <c r="BS233" s="348" t="s">
        <v>451</v>
      </c>
      <c r="BT233" s="348" t="s">
        <v>451</v>
      </c>
    </row>
    <row r="234" spans="2:72">
      <c r="B234" s="737" t="s">
        <v>548</v>
      </c>
      <c r="C234" s="311" t="s">
        <v>451</v>
      </c>
      <c r="D234" s="312" t="s">
        <v>451</v>
      </c>
      <c r="E234" s="312" t="s">
        <v>451</v>
      </c>
      <c r="F234" s="312" t="s">
        <v>451</v>
      </c>
      <c r="G234" s="312" t="s">
        <v>451</v>
      </c>
      <c r="H234" s="312" t="s">
        <v>451</v>
      </c>
      <c r="I234" s="348" t="s">
        <v>451</v>
      </c>
      <c r="J234" s="312" t="s">
        <v>451</v>
      </c>
      <c r="K234" s="311" t="s">
        <v>451</v>
      </c>
      <c r="L234" s="312" t="s">
        <v>451</v>
      </c>
      <c r="M234" s="312" t="s">
        <v>451</v>
      </c>
      <c r="N234" s="312" t="s">
        <v>451</v>
      </c>
      <c r="O234" s="312" t="s">
        <v>451</v>
      </c>
      <c r="P234" s="312" t="s">
        <v>451</v>
      </c>
      <c r="Q234" s="348">
        <v>1</v>
      </c>
      <c r="R234" s="312">
        <v>1</v>
      </c>
      <c r="S234" s="311" t="s">
        <v>451</v>
      </c>
      <c r="T234" s="312" t="s">
        <v>451</v>
      </c>
      <c r="U234" s="312" t="s">
        <v>451</v>
      </c>
      <c r="V234" s="312" t="s">
        <v>451</v>
      </c>
      <c r="W234" s="312" t="s">
        <v>451</v>
      </c>
      <c r="X234" s="312" t="s">
        <v>451</v>
      </c>
      <c r="Y234" s="348" t="s">
        <v>451</v>
      </c>
      <c r="Z234" s="312" t="s">
        <v>451</v>
      </c>
      <c r="AA234" s="311" t="s">
        <v>451</v>
      </c>
      <c r="AB234" s="312" t="s">
        <v>451</v>
      </c>
      <c r="AC234" s="312" t="s">
        <v>451</v>
      </c>
      <c r="AD234" s="312" t="s">
        <v>451</v>
      </c>
      <c r="AE234" s="312" t="s">
        <v>451</v>
      </c>
      <c r="AF234" s="312" t="s">
        <v>451</v>
      </c>
      <c r="AG234" s="348">
        <v>1</v>
      </c>
      <c r="AH234" s="312">
        <v>1</v>
      </c>
      <c r="AI234" s="311" t="s">
        <v>451</v>
      </c>
      <c r="AJ234" s="312" t="s">
        <v>451</v>
      </c>
      <c r="AK234" s="312" t="s">
        <v>451</v>
      </c>
      <c r="AL234" s="312" t="s">
        <v>451</v>
      </c>
      <c r="AM234" s="312" t="s">
        <v>451</v>
      </c>
      <c r="AN234" s="312" t="s">
        <v>451</v>
      </c>
      <c r="AO234" s="348" t="s">
        <v>451</v>
      </c>
      <c r="AP234" s="312" t="s">
        <v>451</v>
      </c>
      <c r="AQ234" s="311" t="s">
        <v>451</v>
      </c>
      <c r="AR234" s="312">
        <v>1</v>
      </c>
      <c r="AS234" s="312" t="s">
        <v>451</v>
      </c>
      <c r="AT234" s="312" t="s">
        <v>451</v>
      </c>
      <c r="AU234" s="312" t="s">
        <v>451</v>
      </c>
      <c r="AV234" s="312" t="s">
        <v>451</v>
      </c>
      <c r="AW234" s="348" t="s">
        <v>451</v>
      </c>
      <c r="AX234" s="312">
        <v>1</v>
      </c>
      <c r="AY234" s="311" t="s">
        <v>451</v>
      </c>
      <c r="AZ234" s="312" t="s">
        <v>451</v>
      </c>
      <c r="BA234" s="312" t="s">
        <v>451</v>
      </c>
      <c r="BB234" s="312" t="s">
        <v>451</v>
      </c>
      <c r="BC234" s="312" t="s">
        <v>451</v>
      </c>
      <c r="BD234" s="312" t="s">
        <v>451</v>
      </c>
      <c r="BE234" s="348">
        <v>1</v>
      </c>
      <c r="BF234" s="312">
        <v>1</v>
      </c>
      <c r="BG234" s="311" t="s">
        <v>451</v>
      </c>
      <c r="BH234" s="312" t="s">
        <v>451</v>
      </c>
      <c r="BI234" s="312" t="s">
        <v>451</v>
      </c>
      <c r="BJ234" s="312">
        <v>1</v>
      </c>
      <c r="BK234" s="312" t="s">
        <v>451</v>
      </c>
      <c r="BL234" s="348" t="s">
        <v>451</v>
      </c>
      <c r="BM234" s="312">
        <v>1</v>
      </c>
      <c r="BN234" s="311" t="s">
        <v>451</v>
      </c>
      <c r="BO234" s="312" t="s">
        <v>451</v>
      </c>
      <c r="BP234" s="312" t="s">
        <v>451</v>
      </c>
      <c r="BQ234" s="312" t="s">
        <v>451</v>
      </c>
      <c r="BR234" s="312" t="s">
        <v>451</v>
      </c>
      <c r="BS234" s="348" t="s">
        <v>451</v>
      </c>
      <c r="BT234" s="348" t="s">
        <v>451</v>
      </c>
    </row>
    <row r="235" spans="2:72">
      <c r="B235" s="737" t="s">
        <v>527</v>
      </c>
      <c r="C235" s="311" t="s">
        <v>451</v>
      </c>
      <c r="D235" s="312" t="s">
        <v>451</v>
      </c>
      <c r="E235" s="312" t="s">
        <v>451</v>
      </c>
      <c r="F235" s="312" t="s">
        <v>451</v>
      </c>
      <c r="G235" s="312" t="s">
        <v>451</v>
      </c>
      <c r="H235" s="312" t="s">
        <v>451</v>
      </c>
      <c r="I235" s="348" t="s">
        <v>451</v>
      </c>
      <c r="J235" s="312" t="s">
        <v>451</v>
      </c>
      <c r="K235" s="311" t="s">
        <v>451</v>
      </c>
      <c r="L235" s="312" t="s">
        <v>451</v>
      </c>
      <c r="M235" s="312" t="s">
        <v>451</v>
      </c>
      <c r="N235" s="312" t="s">
        <v>451</v>
      </c>
      <c r="O235" s="312" t="s">
        <v>451</v>
      </c>
      <c r="P235" s="312" t="s">
        <v>451</v>
      </c>
      <c r="Q235" s="348">
        <v>1</v>
      </c>
      <c r="R235" s="312">
        <v>1</v>
      </c>
      <c r="S235" s="311" t="s">
        <v>451</v>
      </c>
      <c r="T235" s="312" t="s">
        <v>451</v>
      </c>
      <c r="U235" s="312" t="s">
        <v>451</v>
      </c>
      <c r="V235" s="312" t="s">
        <v>451</v>
      </c>
      <c r="W235" s="312" t="s">
        <v>451</v>
      </c>
      <c r="X235" s="312" t="s">
        <v>451</v>
      </c>
      <c r="Y235" s="348" t="s">
        <v>451</v>
      </c>
      <c r="Z235" s="312" t="s">
        <v>451</v>
      </c>
      <c r="AA235" s="311" t="s">
        <v>451</v>
      </c>
      <c r="AB235" s="312" t="s">
        <v>451</v>
      </c>
      <c r="AC235" s="312" t="s">
        <v>451</v>
      </c>
      <c r="AD235" s="312" t="s">
        <v>451</v>
      </c>
      <c r="AE235" s="312" t="s">
        <v>451</v>
      </c>
      <c r="AF235" s="312" t="s">
        <v>451</v>
      </c>
      <c r="AG235" s="348" t="s">
        <v>451</v>
      </c>
      <c r="AH235" s="312" t="s">
        <v>451</v>
      </c>
      <c r="AI235" s="311" t="s">
        <v>451</v>
      </c>
      <c r="AJ235" s="312" t="s">
        <v>451</v>
      </c>
      <c r="AK235" s="312" t="s">
        <v>451</v>
      </c>
      <c r="AL235" s="312" t="s">
        <v>451</v>
      </c>
      <c r="AM235" s="312" t="s">
        <v>451</v>
      </c>
      <c r="AN235" s="312" t="s">
        <v>451</v>
      </c>
      <c r="AO235" s="348" t="s">
        <v>451</v>
      </c>
      <c r="AP235" s="312" t="s">
        <v>451</v>
      </c>
      <c r="AQ235" s="311" t="s">
        <v>451</v>
      </c>
      <c r="AR235" s="312" t="s">
        <v>451</v>
      </c>
      <c r="AS235" s="312" t="s">
        <v>451</v>
      </c>
      <c r="AT235" s="312" t="s">
        <v>451</v>
      </c>
      <c r="AU235" s="312" t="s">
        <v>451</v>
      </c>
      <c r="AV235" s="312" t="s">
        <v>451</v>
      </c>
      <c r="AW235" s="348" t="s">
        <v>451</v>
      </c>
      <c r="AX235" s="312" t="s">
        <v>451</v>
      </c>
      <c r="AY235" s="311" t="s">
        <v>451</v>
      </c>
      <c r="AZ235" s="312" t="s">
        <v>451</v>
      </c>
      <c r="BA235" s="312" t="s">
        <v>451</v>
      </c>
      <c r="BB235" s="312" t="s">
        <v>451</v>
      </c>
      <c r="BC235" s="312" t="s">
        <v>451</v>
      </c>
      <c r="BD235" s="312" t="s">
        <v>451</v>
      </c>
      <c r="BE235" s="348" t="s">
        <v>451</v>
      </c>
      <c r="BF235" s="312" t="s">
        <v>451</v>
      </c>
      <c r="BG235" s="311" t="s">
        <v>451</v>
      </c>
      <c r="BH235" s="312" t="s">
        <v>451</v>
      </c>
      <c r="BI235" s="312" t="s">
        <v>451</v>
      </c>
      <c r="BJ235" s="312" t="s">
        <v>451</v>
      </c>
      <c r="BK235" s="312" t="s">
        <v>451</v>
      </c>
      <c r="BL235" s="348" t="s">
        <v>451</v>
      </c>
      <c r="BM235" s="312" t="s">
        <v>451</v>
      </c>
      <c r="BN235" s="311" t="s">
        <v>451</v>
      </c>
      <c r="BO235" s="312" t="s">
        <v>451</v>
      </c>
      <c r="BP235" s="312" t="s">
        <v>451</v>
      </c>
      <c r="BQ235" s="312" t="s">
        <v>451</v>
      </c>
      <c r="BR235" s="312" t="s">
        <v>451</v>
      </c>
      <c r="BS235" s="348" t="s">
        <v>451</v>
      </c>
      <c r="BT235" s="348" t="s">
        <v>451</v>
      </c>
    </row>
    <row r="236" spans="2:72">
      <c r="B236" s="737" t="s">
        <v>529</v>
      </c>
      <c r="C236" s="311">
        <v>1</v>
      </c>
      <c r="D236" s="312" t="s">
        <v>451</v>
      </c>
      <c r="E236" s="312" t="s">
        <v>451</v>
      </c>
      <c r="F236" s="312" t="s">
        <v>451</v>
      </c>
      <c r="G236" s="312">
        <v>4</v>
      </c>
      <c r="H236" s="312" t="s">
        <v>451</v>
      </c>
      <c r="I236" s="348" t="s">
        <v>451</v>
      </c>
      <c r="J236" s="312">
        <v>5</v>
      </c>
      <c r="K236" s="311" t="s">
        <v>451</v>
      </c>
      <c r="L236" s="312">
        <v>2</v>
      </c>
      <c r="M236" s="312" t="s">
        <v>451</v>
      </c>
      <c r="N236" s="312" t="s">
        <v>451</v>
      </c>
      <c r="O236" s="312" t="s">
        <v>451</v>
      </c>
      <c r="P236" s="312" t="s">
        <v>451</v>
      </c>
      <c r="Q236" s="348" t="s">
        <v>451</v>
      </c>
      <c r="R236" s="312">
        <v>2</v>
      </c>
      <c r="S236" s="311" t="s">
        <v>451</v>
      </c>
      <c r="T236" s="312">
        <v>1</v>
      </c>
      <c r="U236" s="312" t="s">
        <v>451</v>
      </c>
      <c r="V236" s="312" t="s">
        <v>451</v>
      </c>
      <c r="W236" s="312">
        <v>7</v>
      </c>
      <c r="X236" s="312" t="s">
        <v>451</v>
      </c>
      <c r="Y236" s="348" t="s">
        <v>451</v>
      </c>
      <c r="Z236" s="312">
        <v>8</v>
      </c>
      <c r="AA236" s="311" t="s">
        <v>451</v>
      </c>
      <c r="AB236" s="312" t="s">
        <v>451</v>
      </c>
      <c r="AC236" s="312" t="s">
        <v>451</v>
      </c>
      <c r="AD236" s="312" t="s">
        <v>451</v>
      </c>
      <c r="AE236" s="312">
        <v>2</v>
      </c>
      <c r="AF236" s="312" t="s">
        <v>451</v>
      </c>
      <c r="AG236" s="348" t="s">
        <v>451</v>
      </c>
      <c r="AH236" s="312">
        <v>2</v>
      </c>
      <c r="AI236" s="311" t="s">
        <v>451</v>
      </c>
      <c r="AJ236" s="312">
        <v>2</v>
      </c>
      <c r="AK236" s="312" t="s">
        <v>451</v>
      </c>
      <c r="AL236" s="312" t="s">
        <v>451</v>
      </c>
      <c r="AM236" s="312">
        <v>6</v>
      </c>
      <c r="AN236" s="312" t="s">
        <v>451</v>
      </c>
      <c r="AO236" s="348" t="s">
        <v>451</v>
      </c>
      <c r="AP236" s="312">
        <v>8</v>
      </c>
      <c r="AQ236" s="311">
        <v>1</v>
      </c>
      <c r="AR236" s="312">
        <v>2</v>
      </c>
      <c r="AS236" s="312" t="s">
        <v>451</v>
      </c>
      <c r="AT236" s="312">
        <v>1</v>
      </c>
      <c r="AU236" s="312">
        <v>9</v>
      </c>
      <c r="AV236" s="312" t="s">
        <v>451</v>
      </c>
      <c r="AW236" s="348" t="s">
        <v>451</v>
      </c>
      <c r="AX236" s="312">
        <v>13</v>
      </c>
      <c r="AY236" s="311" t="s">
        <v>451</v>
      </c>
      <c r="AZ236" s="312">
        <v>2</v>
      </c>
      <c r="BA236" s="312" t="s">
        <v>451</v>
      </c>
      <c r="BB236" s="312" t="s">
        <v>451</v>
      </c>
      <c r="BC236" s="312">
        <v>5</v>
      </c>
      <c r="BD236" s="312" t="s">
        <v>451</v>
      </c>
      <c r="BE236" s="348" t="s">
        <v>451</v>
      </c>
      <c r="BF236" s="312">
        <v>7</v>
      </c>
      <c r="BG236" s="311" t="s">
        <v>451</v>
      </c>
      <c r="BH236" s="312" t="s">
        <v>451</v>
      </c>
      <c r="BI236" s="312" t="s">
        <v>451</v>
      </c>
      <c r="BJ236" s="312" t="s">
        <v>451</v>
      </c>
      <c r="BK236" s="312" t="s">
        <v>451</v>
      </c>
      <c r="BL236" s="348" t="s">
        <v>451</v>
      </c>
      <c r="BM236" s="312" t="s">
        <v>451</v>
      </c>
      <c r="BN236" s="311" t="s">
        <v>451</v>
      </c>
      <c r="BO236" s="312" t="s">
        <v>451</v>
      </c>
      <c r="BP236" s="312" t="s">
        <v>451</v>
      </c>
      <c r="BQ236" s="312" t="s">
        <v>451</v>
      </c>
      <c r="BR236" s="312" t="s">
        <v>451</v>
      </c>
      <c r="BS236" s="348" t="s">
        <v>451</v>
      </c>
      <c r="BT236" s="348" t="s">
        <v>451</v>
      </c>
    </row>
    <row r="237" spans="2:72">
      <c r="B237" s="737" t="s">
        <v>549</v>
      </c>
      <c r="C237" s="311" t="s">
        <v>451</v>
      </c>
      <c r="D237" s="312" t="s">
        <v>451</v>
      </c>
      <c r="E237" s="312" t="s">
        <v>451</v>
      </c>
      <c r="F237" s="312" t="s">
        <v>451</v>
      </c>
      <c r="G237" s="312" t="s">
        <v>451</v>
      </c>
      <c r="H237" s="312" t="s">
        <v>451</v>
      </c>
      <c r="I237" s="348" t="s">
        <v>451</v>
      </c>
      <c r="J237" s="312" t="s">
        <v>451</v>
      </c>
      <c r="K237" s="311" t="s">
        <v>451</v>
      </c>
      <c r="L237" s="312" t="s">
        <v>451</v>
      </c>
      <c r="M237" s="312" t="s">
        <v>451</v>
      </c>
      <c r="N237" s="312" t="s">
        <v>451</v>
      </c>
      <c r="O237" s="312" t="s">
        <v>451</v>
      </c>
      <c r="P237" s="312" t="s">
        <v>451</v>
      </c>
      <c r="Q237" s="348" t="s">
        <v>451</v>
      </c>
      <c r="R237" s="312" t="s">
        <v>451</v>
      </c>
      <c r="S237" s="311" t="s">
        <v>451</v>
      </c>
      <c r="T237" s="312" t="s">
        <v>451</v>
      </c>
      <c r="U237" s="312" t="s">
        <v>451</v>
      </c>
      <c r="V237" s="312" t="s">
        <v>451</v>
      </c>
      <c r="W237" s="312" t="s">
        <v>451</v>
      </c>
      <c r="X237" s="312" t="s">
        <v>451</v>
      </c>
      <c r="Y237" s="348" t="s">
        <v>451</v>
      </c>
      <c r="Z237" s="312" t="s">
        <v>451</v>
      </c>
      <c r="AA237" s="311" t="s">
        <v>451</v>
      </c>
      <c r="AB237" s="312" t="s">
        <v>451</v>
      </c>
      <c r="AC237" s="312" t="s">
        <v>451</v>
      </c>
      <c r="AD237" s="312">
        <v>1</v>
      </c>
      <c r="AE237" s="312">
        <v>1</v>
      </c>
      <c r="AF237" s="312" t="s">
        <v>451</v>
      </c>
      <c r="AG237" s="348" t="s">
        <v>451</v>
      </c>
      <c r="AH237" s="312">
        <v>2</v>
      </c>
      <c r="AI237" s="311">
        <v>1</v>
      </c>
      <c r="AJ237" s="312" t="s">
        <v>451</v>
      </c>
      <c r="AK237" s="312" t="s">
        <v>451</v>
      </c>
      <c r="AL237" s="312" t="s">
        <v>451</v>
      </c>
      <c r="AM237" s="312" t="s">
        <v>451</v>
      </c>
      <c r="AN237" s="312" t="s">
        <v>451</v>
      </c>
      <c r="AO237" s="348" t="s">
        <v>451</v>
      </c>
      <c r="AP237" s="312">
        <v>1</v>
      </c>
      <c r="AQ237" s="311" t="s">
        <v>451</v>
      </c>
      <c r="AR237" s="312" t="s">
        <v>451</v>
      </c>
      <c r="AS237" s="312" t="s">
        <v>451</v>
      </c>
      <c r="AT237" s="312" t="s">
        <v>451</v>
      </c>
      <c r="AU237" s="312" t="s">
        <v>451</v>
      </c>
      <c r="AV237" s="312" t="s">
        <v>451</v>
      </c>
      <c r="AW237" s="348" t="s">
        <v>451</v>
      </c>
      <c r="AX237" s="312" t="s">
        <v>451</v>
      </c>
      <c r="AY237" s="311" t="s">
        <v>451</v>
      </c>
      <c r="AZ237" s="312" t="s">
        <v>451</v>
      </c>
      <c r="BA237" s="312" t="s">
        <v>451</v>
      </c>
      <c r="BB237" s="312" t="s">
        <v>451</v>
      </c>
      <c r="BC237" s="312" t="s">
        <v>451</v>
      </c>
      <c r="BD237" s="312" t="s">
        <v>451</v>
      </c>
      <c r="BE237" s="348" t="s">
        <v>451</v>
      </c>
      <c r="BF237" s="312" t="s">
        <v>451</v>
      </c>
      <c r="BG237" s="311" t="s">
        <v>451</v>
      </c>
      <c r="BH237" s="312" t="s">
        <v>451</v>
      </c>
      <c r="BI237" s="312" t="s">
        <v>451</v>
      </c>
      <c r="BJ237" s="312" t="s">
        <v>451</v>
      </c>
      <c r="BK237" s="312" t="s">
        <v>451</v>
      </c>
      <c r="BL237" s="348" t="s">
        <v>451</v>
      </c>
      <c r="BM237" s="312" t="s">
        <v>451</v>
      </c>
      <c r="BN237" s="311" t="s">
        <v>451</v>
      </c>
      <c r="BO237" s="312" t="s">
        <v>451</v>
      </c>
      <c r="BP237" s="312" t="s">
        <v>451</v>
      </c>
      <c r="BQ237" s="312" t="s">
        <v>451</v>
      </c>
      <c r="BR237" s="312" t="s">
        <v>451</v>
      </c>
      <c r="BS237" s="348" t="s">
        <v>451</v>
      </c>
      <c r="BT237" s="348" t="s">
        <v>451</v>
      </c>
    </row>
    <row r="238" spans="2:72">
      <c r="B238" s="737" t="s">
        <v>542</v>
      </c>
      <c r="C238" s="311" t="s">
        <v>451</v>
      </c>
      <c r="D238" s="312" t="s">
        <v>451</v>
      </c>
      <c r="E238" s="312" t="s">
        <v>451</v>
      </c>
      <c r="F238" s="312">
        <v>1</v>
      </c>
      <c r="G238" s="312" t="s">
        <v>451</v>
      </c>
      <c r="H238" s="312" t="s">
        <v>451</v>
      </c>
      <c r="I238" s="348" t="s">
        <v>451</v>
      </c>
      <c r="J238" s="312">
        <v>1</v>
      </c>
      <c r="K238" s="311" t="s">
        <v>451</v>
      </c>
      <c r="L238" s="312" t="s">
        <v>451</v>
      </c>
      <c r="M238" s="312" t="s">
        <v>451</v>
      </c>
      <c r="N238" s="312" t="s">
        <v>451</v>
      </c>
      <c r="O238" s="312" t="s">
        <v>451</v>
      </c>
      <c r="P238" s="312" t="s">
        <v>451</v>
      </c>
      <c r="Q238" s="348" t="s">
        <v>451</v>
      </c>
      <c r="R238" s="312" t="s">
        <v>451</v>
      </c>
      <c r="S238" s="311" t="s">
        <v>451</v>
      </c>
      <c r="T238" s="312" t="s">
        <v>451</v>
      </c>
      <c r="U238" s="312" t="s">
        <v>451</v>
      </c>
      <c r="V238" s="312" t="s">
        <v>451</v>
      </c>
      <c r="W238" s="312" t="s">
        <v>451</v>
      </c>
      <c r="X238" s="312" t="s">
        <v>451</v>
      </c>
      <c r="Y238" s="348" t="s">
        <v>451</v>
      </c>
      <c r="Z238" s="312" t="s">
        <v>451</v>
      </c>
      <c r="AA238" s="311" t="s">
        <v>451</v>
      </c>
      <c r="AB238" s="312" t="s">
        <v>451</v>
      </c>
      <c r="AC238" s="312" t="s">
        <v>451</v>
      </c>
      <c r="AD238" s="312" t="s">
        <v>451</v>
      </c>
      <c r="AE238" s="312" t="s">
        <v>451</v>
      </c>
      <c r="AF238" s="312" t="s">
        <v>451</v>
      </c>
      <c r="AG238" s="348">
        <v>1</v>
      </c>
      <c r="AH238" s="312">
        <v>1</v>
      </c>
      <c r="AI238" s="311" t="s">
        <v>451</v>
      </c>
      <c r="AJ238" s="312" t="s">
        <v>451</v>
      </c>
      <c r="AK238" s="312" t="s">
        <v>451</v>
      </c>
      <c r="AL238" s="312" t="s">
        <v>451</v>
      </c>
      <c r="AM238" s="312" t="s">
        <v>451</v>
      </c>
      <c r="AN238" s="312" t="s">
        <v>451</v>
      </c>
      <c r="AO238" s="348" t="s">
        <v>451</v>
      </c>
      <c r="AP238" s="312" t="s">
        <v>451</v>
      </c>
      <c r="AQ238" s="311" t="s">
        <v>451</v>
      </c>
      <c r="AR238" s="312" t="s">
        <v>451</v>
      </c>
      <c r="AS238" s="312" t="s">
        <v>451</v>
      </c>
      <c r="AT238" s="312" t="s">
        <v>451</v>
      </c>
      <c r="AU238" s="312" t="s">
        <v>451</v>
      </c>
      <c r="AV238" s="312" t="s">
        <v>451</v>
      </c>
      <c r="AW238" s="348">
        <v>3</v>
      </c>
      <c r="AX238" s="312">
        <v>3</v>
      </c>
      <c r="AY238" s="311" t="s">
        <v>451</v>
      </c>
      <c r="AZ238" s="312" t="s">
        <v>451</v>
      </c>
      <c r="BA238" s="312" t="s">
        <v>451</v>
      </c>
      <c r="BB238" s="312" t="s">
        <v>451</v>
      </c>
      <c r="BC238" s="312" t="s">
        <v>451</v>
      </c>
      <c r="BD238" s="312" t="s">
        <v>451</v>
      </c>
      <c r="BE238" s="348">
        <v>3</v>
      </c>
      <c r="BF238" s="312">
        <v>3</v>
      </c>
      <c r="BG238" s="311" t="s">
        <v>451</v>
      </c>
      <c r="BH238" s="312" t="s">
        <v>451</v>
      </c>
      <c r="BI238" s="312" t="s">
        <v>451</v>
      </c>
      <c r="BJ238" s="312" t="s">
        <v>451</v>
      </c>
      <c r="BK238" s="312">
        <v>1</v>
      </c>
      <c r="BL238" s="348">
        <v>2</v>
      </c>
      <c r="BM238" s="312">
        <v>3</v>
      </c>
      <c r="BN238" s="311" t="s">
        <v>451</v>
      </c>
      <c r="BO238" s="312" t="s">
        <v>451</v>
      </c>
      <c r="BP238" s="312" t="s">
        <v>451</v>
      </c>
      <c r="BQ238" s="312" t="s">
        <v>451</v>
      </c>
      <c r="BR238" s="312" t="s">
        <v>451</v>
      </c>
      <c r="BS238" s="348" t="s">
        <v>451</v>
      </c>
      <c r="BT238" s="348" t="s">
        <v>451</v>
      </c>
    </row>
    <row r="239" spans="2:72">
      <c r="B239" s="737" t="s">
        <v>510</v>
      </c>
      <c r="C239" s="311" t="s">
        <v>451</v>
      </c>
      <c r="D239" s="312" t="s">
        <v>451</v>
      </c>
      <c r="E239" s="312" t="s">
        <v>451</v>
      </c>
      <c r="F239" s="312" t="s">
        <v>451</v>
      </c>
      <c r="G239" s="312" t="s">
        <v>451</v>
      </c>
      <c r="H239" s="312" t="s">
        <v>451</v>
      </c>
      <c r="I239" s="348" t="s">
        <v>451</v>
      </c>
      <c r="J239" s="312" t="s">
        <v>451</v>
      </c>
      <c r="K239" s="311" t="s">
        <v>451</v>
      </c>
      <c r="L239" s="312" t="s">
        <v>451</v>
      </c>
      <c r="M239" s="312" t="s">
        <v>451</v>
      </c>
      <c r="N239" s="312" t="s">
        <v>451</v>
      </c>
      <c r="O239" s="312" t="s">
        <v>451</v>
      </c>
      <c r="P239" s="312">
        <v>1</v>
      </c>
      <c r="Q239" s="348" t="s">
        <v>451</v>
      </c>
      <c r="R239" s="312">
        <v>1</v>
      </c>
      <c r="S239" s="311" t="s">
        <v>451</v>
      </c>
      <c r="T239" s="312" t="s">
        <v>451</v>
      </c>
      <c r="U239" s="312" t="s">
        <v>451</v>
      </c>
      <c r="V239" s="312" t="s">
        <v>451</v>
      </c>
      <c r="W239" s="312">
        <v>1</v>
      </c>
      <c r="X239" s="312" t="s">
        <v>451</v>
      </c>
      <c r="Y239" s="348" t="s">
        <v>451</v>
      </c>
      <c r="Z239" s="312">
        <v>1</v>
      </c>
      <c r="AA239" s="311" t="s">
        <v>451</v>
      </c>
      <c r="AB239" s="312" t="s">
        <v>451</v>
      </c>
      <c r="AC239" s="312" t="s">
        <v>451</v>
      </c>
      <c r="AD239" s="312" t="s">
        <v>451</v>
      </c>
      <c r="AE239" s="312" t="s">
        <v>451</v>
      </c>
      <c r="AF239" s="312" t="s">
        <v>451</v>
      </c>
      <c r="AG239" s="348" t="s">
        <v>451</v>
      </c>
      <c r="AH239" s="312" t="s">
        <v>451</v>
      </c>
      <c r="AI239" s="311" t="s">
        <v>451</v>
      </c>
      <c r="AJ239" s="312" t="s">
        <v>451</v>
      </c>
      <c r="AK239" s="312" t="s">
        <v>451</v>
      </c>
      <c r="AL239" s="312" t="s">
        <v>451</v>
      </c>
      <c r="AM239" s="312" t="s">
        <v>451</v>
      </c>
      <c r="AN239" s="312" t="s">
        <v>451</v>
      </c>
      <c r="AO239" s="348" t="s">
        <v>451</v>
      </c>
      <c r="AP239" s="312" t="s">
        <v>451</v>
      </c>
      <c r="AQ239" s="311" t="s">
        <v>451</v>
      </c>
      <c r="AR239" s="312" t="s">
        <v>451</v>
      </c>
      <c r="AS239" s="312" t="s">
        <v>451</v>
      </c>
      <c r="AT239" s="312" t="s">
        <v>451</v>
      </c>
      <c r="AU239" s="312" t="s">
        <v>451</v>
      </c>
      <c r="AV239" s="312" t="s">
        <v>451</v>
      </c>
      <c r="AW239" s="348" t="s">
        <v>451</v>
      </c>
      <c r="AX239" s="312" t="s">
        <v>451</v>
      </c>
      <c r="AY239" s="311" t="s">
        <v>451</v>
      </c>
      <c r="AZ239" s="312" t="s">
        <v>451</v>
      </c>
      <c r="BA239" s="312" t="s">
        <v>451</v>
      </c>
      <c r="BB239" s="312" t="s">
        <v>451</v>
      </c>
      <c r="BC239" s="312">
        <v>1</v>
      </c>
      <c r="BD239" s="312" t="s">
        <v>451</v>
      </c>
      <c r="BE239" s="348" t="s">
        <v>451</v>
      </c>
      <c r="BF239" s="312">
        <v>1</v>
      </c>
      <c r="BG239" s="311" t="s">
        <v>451</v>
      </c>
      <c r="BH239" s="312" t="s">
        <v>451</v>
      </c>
      <c r="BI239" s="312" t="s">
        <v>451</v>
      </c>
      <c r="BJ239" s="312" t="s">
        <v>451</v>
      </c>
      <c r="BK239" s="312" t="s">
        <v>451</v>
      </c>
      <c r="BL239" s="348" t="s">
        <v>451</v>
      </c>
      <c r="BM239" s="312" t="s">
        <v>451</v>
      </c>
      <c r="BN239" s="311" t="s">
        <v>451</v>
      </c>
      <c r="BO239" s="312" t="s">
        <v>451</v>
      </c>
      <c r="BP239" s="312" t="s">
        <v>451</v>
      </c>
      <c r="BQ239" s="312" t="s">
        <v>451</v>
      </c>
      <c r="BR239" s="312" t="s">
        <v>451</v>
      </c>
      <c r="BS239" s="348" t="s">
        <v>451</v>
      </c>
      <c r="BT239" s="348" t="s">
        <v>451</v>
      </c>
    </row>
    <row r="240" spans="2:72">
      <c r="B240" s="736" t="s">
        <v>54</v>
      </c>
      <c r="C240" s="354" t="s">
        <v>451</v>
      </c>
      <c r="D240" s="355" t="s">
        <v>451</v>
      </c>
      <c r="E240" s="355" t="s">
        <v>451</v>
      </c>
      <c r="F240" s="355" t="s">
        <v>451</v>
      </c>
      <c r="G240" s="355">
        <v>5</v>
      </c>
      <c r="H240" s="355" t="s">
        <v>451</v>
      </c>
      <c r="I240" s="356" t="s">
        <v>451</v>
      </c>
      <c r="J240" s="355">
        <v>5</v>
      </c>
      <c r="K240" s="354" t="s">
        <v>451</v>
      </c>
      <c r="L240" s="355" t="s">
        <v>451</v>
      </c>
      <c r="M240" s="355" t="s">
        <v>451</v>
      </c>
      <c r="N240" s="355" t="s">
        <v>451</v>
      </c>
      <c r="O240" s="355">
        <v>1</v>
      </c>
      <c r="P240" s="355" t="s">
        <v>451</v>
      </c>
      <c r="Q240" s="356">
        <v>1</v>
      </c>
      <c r="R240" s="355">
        <v>2</v>
      </c>
      <c r="S240" s="354" t="s">
        <v>451</v>
      </c>
      <c r="T240" s="355" t="s">
        <v>451</v>
      </c>
      <c r="U240" s="355" t="s">
        <v>451</v>
      </c>
      <c r="V240" s="355">
        <v>1</v>
      </c>
      <c r="W240" s="355">
        <v>1</v>
      </c>
      <c r="X240" s="355" t="s">
        <v>451</v>
      </c>
      <c r="Y240" s="356" t="s">
        <v>451</v>
      </c>
      <c r="Z240" s="355">
        <v>2</v>
      </c>
      <c r="AA240" s="354" t="s">
        <v>451</v>
      </c>
      <c r="AB240" s="355" t="s">
        <v>451</v>
      </c>
      <c r="AC240" s="355" t="s">
        <v>451</v>
      </c>
      <c r="AD240" s="355" t="s">
        <v>451</v>
      </c>
      <c r="AE240" s="355">
        <v>1</v>
      </c>
      <c r="AF240" s="355">
        <v>1</v>
      </c>
      <c r="AG240" s="356" t="s">
        <v>451</v>
      </c>
      <c r="AH240" s="355">
        <v>2</v>
      </c>
      <c r="AI240" s="354" t="s">
        <v>451</v>
      </c>
      <c r="AJ240" s="355" t="s">
        <v>451</v>
      </c>
      <c r="AK240" s="355" t="s">
        <v>451</v>
      </c>
      <c r="AL240" s="355">
        <v>1</v>
      </c>
      <c r="AM240" s="355">
        <v>2</v>
      </c>
      <c r="AN240" s="355">
        <v>1</v>
      </c>
      <c r="AO240" s="356" t="s">
        <v>451</v>
      </c>
      <c r="AP240" s="355">
        <v>4</v>
      </c>
      <c r="AQ240" s="354" t="s">
        <v>451</v>
      </c>
      <c r="AR240" s="355" t="s">
        <v>451</v>
      </c>
      <c r="AS240" s="355" t="s">
        <v>451</v>
      </c>
      <c r="AT240" s="355">
        <v>1</v>
      </c>
      <c r="AU240" s="355">
        <v>1</v>
      </c>
      <c r="AV240" s="355" t="s">
        <v>451</v>
      </c>
      <c r="AW240" s="356" t="s">
        <v>451</v>
      </c>
      <c r="AX240" s="355">
        <v>2</v>
      </c>
      <c r="AY240" s="354" t="s">
        <v>451</v>
      </c>
      <c r="AZ240" s="355" t="s">
        <v>451</v>
      </c>
      <c r="BA240" s="355" t="s">
        <v>451</v>
      </c>
      <c r="BB240" s="355" t="s">
        <v>451</v>
      </c>
      <c r="BC240" s="355" t="s">
        <v>451</v>
      </c>
      <c r="BD240" s="355" t="s">
        <v>451</v>
      </c>
      <c r="BE240" s="356" t="s">
        <v>451</v>
      </c>
      <c r="BF240" s="355" t="s">
        <v>451</v>
      </c>
      <c r="BG240" s="354" t="s">
        <v>451</v>
      </c>
      <c r="BH240" s="355" t="s">
        <v>451</v>
      </c>
      <c r="BI240" s="355" t="s">
        <v>451</v>
      </c>
      <c r="BJ240" s="355">
        <v>3</v>
      </c>
      <c r="BK240" s="355" t="s">
        <v>451</v>
      </c>
      <c r="BL240" s="356" t="s">
        <v>451</v>
      </c>
      <c r="BM240" s="355">
        <v>3</v>
      </c>
      <c r="BN240" s="354" t="s">
        <v>451</v>
      </c>
      <c r="BO240" s="355" t="s">
        <v>451</v>
      </c>
      <c r="BP240" s="355" t="s">
        <v>451</v>
      </c>
      <c r="BQ240" s="355" t="s">
        <v>451</v>
      </c>
      <c r="BR240" s="355" t="s">
        <v>451</v>
      </c>
      <c r="BS240" s="356" t="s">
        <v>451</v>
      </c>
      <c r="BT240" s="356" t="s">
        <v>451</v>
      </c>
    </row>
    <row r="241" spans="2:72">
      <c r="B241" s="737" t="s">
        <v>529</v>
      </c>
      <c r="C241" s="311" t="s">
        <v>451</v>
      </c>
      <c r="D241" s="312" t="s">
        <v>451</v>
      </c>
      <c r="E241" s="312" t="s">
        <v>451</v>
      </c>
      <c r="F241" s="312" t="s">
        <v>451</v>
      </c>
      <c r="G241" s="312">
        <v>5</v>
      </c>
      <c r="H241" s="312" t="s">
        <v>451</v>
      </c>
      <c r="I241" s="348" t="s">
        <v>451</v>
      </c>
      <c r="J241" s="312">
        <v>5</v>
      </c>
      <c r="K241" s="311" t="s">
        <v>451</v>
      </c>
      <c r="L241" s="312" t="s">
        <v>451</v>
      </c>
      <c r="M241" s="312" t="s">
        <v>451</v>
      </c>
      <c r="N241" s="312" t="s">
        <v>451</v>
      </c>
      <c r="O241" s="312">
        <v>1</v>
      </c>
      <c r="P241" s="312" t="s">
        <v>451</v>
      </c>
      <c r="Q241" s="348" t="s">
        <v>451</v>
      </c>
      <c r="R241" s="312">
        <v>1</v>
      </c>
      <c r="S241" s="311" t="s">
        <v>451</v>
      </c>
      <c r="T241" s="312" t="s">
        <v>451</v>
      </c>
      <c r="U241" s="312" t="s">
        <v>451</v>
      </c>
      <c r="V241" s="312">
        <v>1</v>
      </c>
      <c r="W241" s="312">
        <v>1</v>
      </c>
      <c r="X241" s="312" t="s">
        <v>451</v>
      </c>
      <c r="Y241" s="348" t="s">
        <v>451</v>
      </c>
      <c r="Z241" s="312">
        <v>2</v>
      </c>
      <c r="AA241" s="311" t="s">
        <v>451</v>
      </c>
      <c r="AB241" s="312" t="s">
        <v>451</v>
      </c>
      <c r="AC241" s="312" t="s">
        <v>451</v>
      </c>
      <c r="AD241" s="312" t="s">
        <v>451</v>
      </c>
      <c r="AE241" s="312">
        <v>1</v>
      </c>
      <c r="AF241" s="312" t="s">
        <v>451</v>
      </c>
      <c r="AG241" s="348" t="s">
        <v>451</v>
      </c>
      <c r="AH241" s="312">
        <v>1</v>
      </c>
      <c r="AI241" s="311" t="s">
        <v>451</v>
      </c>
      <c r="AJ241" s="312" t="s">
        <v>451</v>
      </c>
      <c r="AK241" s="312" t="s">
        <v>451</v>
      </c>
      <c r="AL241" s="312">
        <v>1</v>
      </c>
      <c r="AM241" s="312">
        <v>2</v>
      </c>
      <c r="AN241" s="312" t="s">
        <v>451</v>
      </c>
      <c r="AO241" s="348" t="s">
        <v>451</v>
      </c>
      <c r="AP241" s="312">
        <v>3</v>
      </c>
      <c r="AQ241" s="311" t="s">
        <v>451</v>
      </c>
      <c r="AR241" s="312" t="s">
        <v>451</v>
      </c>
      <c r="AS241" s="312" t="s">
        <v>451</v>
      </c>
      <c r="AT241" s="312">
        <v>1</v>
      </c>
      <c r="AU241" s="312">
        <v>1</v>
      </c>
      <c r="AV241" s="312" t="s">
        <v>451</v>
      </c>
      <c r="AW241" s="348" t="s">
        <v>451</v>
      </c>
      <c r="AX241" s="312">
        <v>2</v>
      </c>
      <c r="AY241" s="311" t="s">
        <v>451</v>
      </c>
      <c r="AZ241" s="312" t="s">
        <v>451</v>
      </c>
      <c r="BA241" s="312" t="s">
        <v>451</v>
      </c>
      <c r="BB241" s="312" t="s">
        <v>451</v>
      </c>
      <c r="BC241" s="312" t="s">
        <v>451</v>
      </c>
      <c r="BD241" s="312" t="s">
        <v>451</v>
      </c>
      <c r="BE241" s="348" t="s">
        <v>451</v>
      </c>
      <c r="BF241" s="312" t="s">
        <v>451</v>
      </c>
      <c r="BG241" s="311" t="s">
        <v>451</v>
      </c>
      <c r="BH241" s="312" t="s">
        <v>451</v>
      </c>
      <c r="BI241" s="312" t="s">
        <v>451</v>
      </c>
      <c r="BJ241" s="312">
        <v>3</v>
      </c>
      <c r="BK241" s="312" t="s">
        <v>451</v>
      </c>
      <c r="BL241" s="348" t="s">
        <v>451</v>
      </c>
      <c r="BM241" s="312">
        <v>3</v>
      </c>
      <c r="BN241" s="311" t="s">
        <v>451</v>
      </c>
      <c r="BO241" s="312" t="s">
        <v>451</v>
      </c>
      <c r="BP241" s="312" t="s">
        <v>451</v>
      </c>
      <c r="BQ241" s="312" t="s">
        <v>451</v>
      </c>
      <c r="BR241" s="312" t="s">
        <v>451</v>
      </c>
      <c r="BS241" s="348" t="s">
        <v>451</v>
      </c>
      <c r="BT241" s="348" t="s">
        <v>451</v>
      </c>
    </row>
    <row r="242" spans="2:72">
      <c r="B242" s="737" t="s">
        <v>507</v>
      </c>
      <c r="C242" s="311" t="s">
        <v>451</v>
      </c>
      <c r="D242" s="312" t="s">
        <v>451</v>
      </c>
      <c r="E242" s="312" t="s">
        <v>451</v>
      </c>
      <c r="F242" s="312" t="s">
        <v>451</v>
      </c>
      <c r="G242" s="312" t="s">
        <v>451</v>
      </c>
      <c r="H242" s="312" t="s">
        <v>451</v>
      </c>
      <c r="I242" s="348" t="s">
        <v>451</v>
      </c>
      <c r="J242" s="312" t="s">
        <v>451</v>
      </c>
      <c r="K242" s="311" t="s">
        <v>451</v>
      </c>
      <c r="L242" s="312" t="s">
        <v>451</v>
      </c>
      <c r="M242" s="312" t="s">
        <v>451</v>
      </c>
      <c r="N242" s="312" t="s">
        <v>451</v>
      </c>
      <c r="O242" s="312" t="s">
        <v>451</v>
      </c>
      <c r="P242" s="312" t="s">
        <v>451</v>
      </c>
      <c r="Q242" s="348">
        <v>1</v>
      </c>
      <c r="R242" s="312">
        <v>1</v>
      </c>
      <c r="S242" s="311" t="s">
        <v>451</v>
      </c>
      <c r="T242" s="312" t="s">
        <v>451</v>
      </c>
      <c r="U242" s="312" t="s">
        <v>451</v>
      </c>
      <c r="V242" s="312" t="s">
        <v>451</v>
      </c>
      <c r="W242" s="312" t="s">
        <v>451</v>
      </c>
      <c r="X242" s="312" t="s">
        <v>451</v>
      </c>
      <c r="Y242" s="348" t="s">
        <v>451</v>
      </c>
      <c r="Z242" s="312" t="s">
        <v>451</v>
      </c>
      <c r="AA242" s="311" t="s">
        <v>451</v>
      </c>
      <c r="AB242" s="312" t="s">
        <v>451</v>
      </c>
      <c r="AC242" s="312" t="s">
        <v>451</v>
      </c>
      <c r="AD242" s="312" t="s">
        <v>451</v>
      </c>
      <c r="AE242" s="312" t="s">
        <v>451</v>
      </c>
      <c r="AF242" s="312">
        <v>1</v>
      </c>
      <c r="AG242" s="348" t="s">
        <v>451</v>
      </c>
      <c r="AH242" s="312">
        <v>1</v>
      </c>
      <c r="AI242" s="311" t="s">
        <v>451</v>
      </c>
      <c r="AJ242" s="312" t="s">
        <v>451</v>
      </c>
      <c r="AK242" s="312" t="s">
        <v>451</v>
      </c>
      <c r="AL242" s="312" t="s">
        <v>451</v>
      </c>
      <c r="AM242" s="312" t="s">
        <v>451</v>
      </c>
      <c r="AN242" s="312">
        <v>1</v>
      </c>
      <c r="AO242" s="348" t="s">
        <v>451</v>
      </c>
      <c r="AP242" s="312">
        <v>1</v>
      </c>
      <c r="AQ242" s="311" t="s">
        <v>451</v>
      </c>
      <c r="AR242" s="312" t="s">
        <v>451</v>
      </c>
      <c r="AS242" s="312" t="s">
        <v>451</v>
      </c>
      <c r="AT242" s="312" t="s">
        <v>451</v>
      </c>
      <c r="AU242" s="312" t="s">
        <v>451</v>
      </c>
      <c r="AV242" s="312" t="s">
        <v>451</v>
      </c>
      <c r="AW242" s="348" t="s">
        <v>451</v>
      </c>
      <c r="AX242" s="312" t="s">
        <v>451</v>
      </c>
      <c r="AY242" s="311" t="s">
        <v>451</v>
      </c>
      <c r="AZ242" s="312" t="s">
        <v>451</v>
      </c>
      <c r="BA242" s="312" t="s">
        <v>451</v>
      </c>
      <c r="BB242" s="312" t="s">
        <v>451</v>
      </c>
      <c r="BC242" s="312" t="s">
        <v>451</v>
      </c>
      <c r="BD242" s="312" t="s">
        <v>451</v>
      </c>
      <c r="BE242" s="348" t="s">
        <v>451</v>
      </c>
      <c r="BF242" s="312" t="s">
        <v>451</v>
      </c>
      <c r="BG242" s="311" t="s">
        <v>451</v>
      </c>
      <c r="BH242" s="312" t="s">
        <v>451</v>
      </c>
      <c r="BI242" s="312" t="s">
        <v>451</v>
      </c>
      <c r="BJ242" s="312" t="s">
        <v>451</v>
      </c>
      <c r="BK242" s="312" t="s">
        <v>451</v>
      </c>
      <c r="BL242" s="348" t="s">
        <v>451</v>
      </c>
      <c r="BM242" s="312" t="s">
        <v>451</v>
      </c>
      <c r="BN242" s="311" t="s">
        <v>451</v>
      </c>
      <c r="BO242" s="312" t="s">
        <v>451</v>
      </c>
      <c r="BP242" s="312" t="s">
        <v>451</v>
      </c>
      <c r="BQ242" s="312" t="s">
        <v>451</v>
      </c>
      <c r="BR242" s="312" t="s">
        <v>451</v>
      </c>
      <c r="BS242" s="348" t="s">
        <v>451</v>
      </c>
      <c r="BT242" s="348" t="s">
        <v>451</v>
      </c>
    </row>
    <row r="243" spans="2:72">
      <c r="B243" s="736" t="s">
        <v>550</v>
      </c>
      <c r="C243" s="354" t="s">
        <v>451</v>
      </c>
      <c r="D243" s="355" t="s">
        <v>451</v>
      </c>
      <c r="E243" s="355" t="s">
        <v>451</v>
      </c>
      <c r="F243" s="355" t="s">
        <v>451</v>
      </c>
      <c r="G243" s="355" t="s">
        <v>451</v>
      </c>
      <c r="H243" s="355" t="s">
        <v>451</v>
      </c>
      <c r="I243" s="356" t="s">
        <v>451</v>
      </c>
      <c r="J243" s="355" t="s">
        <v>451</v>
      </c>
      <c r="K243" s="354" t="s">
        <v>451</v>
      </c>
      <c r="L243" s="355" t="s">
        <v>451</v>
      </c>
      <c r="M243" s="355" t="s">
        <v>451</v>
      </c>
      <c r="N243" s="355" t="s">
        <v>451</v>
      </c>
      <c r="O243" s="355" t="s">
        <v>451</v>
      </c>
      <c r="P243" s="355" t="s">
        <v>451</v>
      </c>
      <c r="Q243" s="356" t="s">
        <v>451</v>
      </c>
      <c r="R243" s="355" t="s">
        <v>451</v>
      </c>
      <c r="S243" s="354" t="s">
        <v>451</v>
      </c>
      <c r="T243" s="355" t="s">
        <v>451</v>
      </c>
      <c r="U243" s="355" t="s">
        <v>451</v>
      </c>
      <c r="V243" s="355" t="s">
        <v>451</v>
      </c>
      <c r="W243" s="355" t="s">
        <v>451</v>
      </c>
      <c r="X243" s="355" t="s">
        <v>451</v>
      </c>
      <c r="Y243" s="356" t="s">
        <v>451</v>
      </c>
      <c r="Z243" s="355" t="s">
        <v>451</v>
      </c>
      <c r="AA243" s="354" t="s">
        <v>451</v>
      </c>
      <c r="AB243" s="355" t="s">
        <v>451</v>
      </c>
      <c r="AC243" s="355" t="s">
        <v>451</v>
      </c>
      <c r="AD243" s="355" t="s">
        <v>451</v>
      </c>
      <c r="AE243" s="355" t="s">
        <v>451</v>
      </c>
      <c r="AF243" s="355" t="s">
        <v>451</v>
      </c>
      <c r="AG243" s="356" t="s">
        <v>451</v>
      </c>
      <c r="AH243" s="355" t="s">
        <v>451</v>
      </c>
      <c r="AI243" s="354" t="s">
        <v>451</v>
      </c>
      <c r="AJ243" s="355" t="s">
        <v>451</v>
      </c>
      <c r="AK243" s="355" t="s">
        <v>451</v>
      </c>
      <c r="AL243" s="355" t="s">
        <v>451</v>
      </c>
      <c r="AM243" s="355" t="s">
        <v>451</v>
      </c>
      <c r="AN243" s="355" t="s">
        <v>451</v>
      </c>
      <c r="AO243" s="356" t="s">
        <v>451</v>
      </c>
      <c r="AP243" s="355" t="s">
        <v>451</v>
      </c>
      <c r="AQ243" s="354" t="s">
        <v>451</v>
      </c>
      <c r="AR243" s="355" t="s">
        <v>451</v>
      </c>
      <c r="AS243" s="355" t="s">
        <v>451</v>
      </c>
      <c r="AT243" s="355" t="s">
        <v>451</v>
      </c>
      <c r="AU243" s="355">
        <v>2</v>
      </c>
      <c r="AV243" s="355" t="s">
        <v>451</v>
      </c>
      <c r="AW243" s="356" t="s">
        <v>451</v>
      </c>
      <c r="AX243" s="355">
        <v>2</v>
      </c>
      <c r="AY243" s="354" t="s">
        <v>451</v>
      </c>
      <c r="AZ243" s="355" t="s">
        <v>451</v>
      </c>
      <c r="BA243" s="355" t="s">
        <v>451</v>
      </c>
      <c r="BB243" s="355" t="s">
        <v>451</v>
      </c>
      <c r="BC243" s="355" t="s">
        <v>451</v>
      </c>
      <c r="BD243" s="355" t="s">
        <v>451</v>
      </c>
      <c r="BE243" s="356" t="s">
        <v>451</v>
      </c>
      <c r="BF243" s="355" t="s">
        <v>451</v>
      </c>
      <c r="BG243" s="354" t="s">
        <v>451</v>
      </c>
      <c r="BH243" s="355" t="s">
        <v>451</v>
      </c>
      <c r="BI243" s="355" t="s">
        <v>451</v>
      </c>
      <c r="BJ243" s="355">
        <v>1</v>
      </c>
      <c r="BK243" s="355" t="s">
        <v>451</v>
      </c>
      <c r="BL243" s="356" t="s">
        <v>451</v>
      </c>
      <c r="BM243" s="355">
        <v>1</v>
      </c>
      <c r="BN243" s="354" t="s">
        <v>451</v>
      </c>
      <c r="BO243" s="355" t="s">
        <v>451</v>
      </c>
      <c r="BP243" s="355" t="s">
        <v>451</v>
      </c>
      <c r="BQ243" s="355" t="s">
        <v>451</v>
      </c>
      <c r="BR243" s="355" t="s">
        <v>451</v>
      </c>
      <c r="BS243" s="356" t="s">
        <v>451</v>
      </c>
      <c r="BT243" s="356" t="s">
        <v>451</v>
      </c>
    </row>
    <row r="244" spans="2:72">
      <c r="B244" s="737" t="s">
        <v>513</v>
      </c>
      <c r="C244" s="311" t="s">
        <v>451</v>
      </c>
      <c r="D244" s="312" t="s">
        <v>451</v>
      </c>
      <c r="E244" s="312" t="s">
        <v>451</v>
      </c>
      <c r="F244" s="312" t="s">
        <v>451</v>
      </c>
      <c r="G244" s="312" t="s">
        <v>451</v>
      </c>
      <c r="H244" s="312" t="s">
        <v>451</v>
      </c>
      <c r="I244" s="348" t="s">
        <v>451</v>
      </c>
      <c r="J244" s="312" t="s">
        <v>451</v>
      </c>
      <c r="K244" s="311" t="s">
        <v>451</v>
      </c>
      <c r="L244" s="312" t="s">
        <v>451</v>
      </c>
      <c r="M244" s="312" t="s">
        <v>451</v>
      </c>
      <c r="N244" s="312" t="s">
        <v>451</v>
      </c>
      <c r="O244" s="312" t="s">
        <v>451</v>
      </c>
      <c r="P244" s="312" t="s">
        <v>451</v>
      </c>
      <c r="Q244" s="348" t="s">
        <v>451</v>
      </c>
      <c r="R244" s="312" t="s">
        <v>451</v>
      </c>
      <c r="S244" s="311" t="s">
        <v>451</v>
      </c>
      <c r="T244" s="312" t="s">
        <v>451</v>
      </c>
      <c r="U244" s="312" t="s">
        <v>451</v>
      </c>
      <c r="V244" s="312" t="s">
        <v>451</v>
      </c>
      <c r="W244" s="312" t="s">
        <v>451</v>
      </c>
      <c r="X244" s="312" t="s">
        <v>451</v>
      </c>
      <c r="Y244" s="348" t="s">
        <v>451</v>
      </c>
      <c r="Z244" s="312" t="s">
        <v>451</v>
      </c>
      <c r="AA244" s="311" t="s">
        <v>451</v>
      </c>
      <c r="AB244" s="312" t="s">
        <v>451</v>
      </c>
      <c r="AC244" s="312" t="s">
        <v>451</v>
      </c>
      <c r="AD244" s="312" t="s">
        <v>451</v>
      </c>
      <c r="AE244" s="312" t="s">
        <v>451</v>
      </c>
      <c r="AF244" s="312" t="s">
        <v>451</v>
      </c>
      <c r="AG244" s="348" t="s">
        <v>451</v>
      </c>
      <c r="AH244" s="312" t="s">
        <v>451</v>
      </c>
      <c r="AI244" s="311" t="s">
        <v>451</v>
      </c>
      <c r="AJ244" s="312" t="s">
        <v>451</v>
      </c>
      <c r="AK244" s="312" t="s">
        <v>451</v>
      </c>
      <c r="AL244" s="312" t="s">
        <v>451</v>
      </c>
      <c r="AM244" s="312" t="s">
        <v>451</v>
      </c>
      <c r="AN244" s="312" t="s">
        <v>451</v>
      </c>
      <c r="AO244" s="348" t="s">
        <v>451</v>
      </c>
      <c r="AP244" s="312" t="s">
        <v>451</v>
      </c>
      <c r="AQ244" s="311" t="s">
        <v>451</v>
      </c>
      <c r="AR244" s="312" t="s">
        <v>451</v>
      </c>
      <c r="AS244" s="312" t="s">
        <v>451</v>
      </c>
      <c r="AT244" s="312" t="s">
        <v>451</v>
      </c>
      <c r="AU244" s="312">
        <v>2</v>
      </c>
      <c r="AV244" s="312" t="s">
        <v>451</v>
      </c>
      <c r="AW244" s="348" t="s">
        <v>451</v>
      </c>
      <c r="AX244" s="312">
        <v>2</v>
      </c>
      <c r="AY244" s="311" t="s">
        <v>451</v>
      </c>
      <c r="AZ244" s="312" t="s">
        <v>451</v>
      </c>
      <c r="BA244" s="312" t="s">
        <v>451</v>
      </c>
      <c r="BB244" s="312" t="s">
        <v>451</v>
      </c>
      <c r="BC244" s="312" t="s">
        <v>451</v>
      </c>
      <c r="BD244" s="312" t="s">
        <v>451</v>
      </c>
      <c r="BE244" s="348" t="s">
        <v>451</v>
      </c>
      <c r="BF244" s="312" t="s">
        <v>451</v>
      </c>
      <c r="BG244" s="311" t="s">
        <v>451</v>
      </c>
      <c r="BH244" s="312" t="s">
        <v>451</v>
      </c>
      <c r="BI244" s="312" t="s">
        <v>451</v>
      </c>
      <c r="BJ244" s="312">
        <v>1</v>
      </c>
      <c r="BK244" s="312" t="s">
        <v>451</v>
      </c>
      <c r="BL244" s="348" t="s">
        <v>451</v>
      </c>
      <c r="BM244" s="312">
        <v>1</v>
      </c>
      <c r="BN244" s="311" t="s">
        <v>451</v>
      </c>
      <c r="BO244" s="312" t="s">
        <v>451</v>
      </c>
      <c r="BP244" s="312" t="s">
        <v>451</v>
      </c>
      <c r="BQ244" s="312" t="s">
        <v>451</v>
      </c>
      <c r="BR244" s="312" t="s">
        <v>451</v>
      </c>
      <c r="BS244" s="348" t="s">
        <v>451</v>
      </c>
      <c r="BT244" s="348" t="s">
        <v>451</v>
      </c>
    </row>
    <row r="245" spans="2:72">
      <c r="B245" s="736" t="s">
        <v>551</v>
      </c>
      <c r="C245" s="354" t="s">
        <v>451</v>
      </c>
      <c r="D245" s="355" t="s">
        <v>451</v>
      </c>
      <c r="E245" s="355" t="s">
        <v>451</v>
      </c>
      <c r="F245" s="355" t="s">
        <v>451</v>
      </c>
      <c r="G245" s="355" t="s">
        <v>451</v>
      </c>
      <c r="H245" s="355" t="s">
        <v>451</v>
      </c>
      <c r="I245" s="356" t="s">
        <v>451</v>
      </c>
      <c r="J245" s="355" t="s">
        <v>451</v>
      </c>
      <c r="K245" s="354" t="s">
        <v>451</v>
      </c>
      <c r="L245" s="355" t="s">
        <v>451</v>
      </c>
      <c r="M245" s="355" t="s">
        <v>451</v>
      </c>
      <c r="N245" s="355" t="s">
        <v>451</v>
      </c>
      <c r="O245" s="355" t="s">
        <v>451</v>
      </c>
      <c r="P245" s="355" t="s">
        <v>451</v>
      </c>
      <c r="Q245" s="356" t="s">
        <v>451</v>
      </c>
      <c r="R245" s="355" t="s">
        <v>451</v>
      </c>
      <c r="S245" s="354" t="s">
        <v>451</v>
      </c>
      <c r="T245" s="355">
        <v>1</v>
      </c>
      <c r="U245" s="355" t="s">
        <v>451</v>
      </c>
      <c r="V245" s="355" t="s">
        <v>451</v>
      </c>
      <c r="W245" s="355">
        <v>1</v>
      </c>
      <c r="X245" s="355" t="s">
        <v>451</v>
      </c>
      <c r="Y245" s="356" t="s">
        <v>451</v>
      </c>
      <c r="Z245" s="355">
        <v>2</v>
      </c>
      <c r="AA245" s="354" t="s">
        <v>451</v>
      </c>
      <c r="AB245" s="355" t="s">
        <v>451</v>
      </c>
      <c r="AC245" s="355" t="s">
        <v>451</v>
      </c>
      <c r="AD245" s="355" t="s">
        <v>451</v>
      </c>
      <c r="AE245" s="355" t="s">
        <v>451</v>
      </c>
      <c r="AF245" s="355" t="s">
        <v>451</v>
      </c>
      <c r="AG245" s="356" t="s">
        <v>451</v>
      </c>
      <c r="AH245" s="355" t="s">
        <v>451</v>
      </c>
      <c r="AI245" s="354" t="s">
        <v>451</v>
      </c>
      <c r="AJ245" s="355" t="s">
        <v>451</v>
      </c>
      <c r="AK245" s="355" t="s">
        <v>451</v>
      </c>
      <c r="AL245" s="355" t="s">
        <v>451</v>
      </c>
      <c r="AM245" s="355" t="s">
        <v>451</v>
      </c>
      <c r="AN245" s="355" t="s">
        <v>451</v>
      </c>
      <c r="AO245" s="356" t="s">
        <v>451</v>
      </c>
      <c r="AP245" s="355" t="s">
        <v>451</v>
      </c>
      <c r="AQ245" s="354" t="s">
        <v>451</v>
      </c>
      <c r="AR245" s="355" t="s">
        <v>451</v>
      </c>
      <c r="AS245" s="355" t="s">
        <v>451</v>
      </c>
      <c r="AT245" s="355" t="s">
        <v>451</v>
      </c>
      <c r="AU245" s="355" t="s">
        <v>451</v>
      </c>
      <c r="AV245" s="355" t="s">
        <v>451</v>
      </c>
      <c r="AW245" s="356" t="s">
        <v>451</v>
      </c>
      <c r="AX245" s="355" t="s">
        <v>451</v>
      </c>
      <c r="AY245" s="354" t="s">
        <v>451</v>
      </c>
      <c r="AZ245" s="355" t="s">
        <v>451</v>
      </c>
      <c r="BA245" s="355" t="s">
        <v>451</v>
      </c>
      <c r="BB245" s="355" t="s">
        <v>451</v>
      </c>
      <c r="BC245" s="355" t="s">
        <v>451</v>
      </c>
      <c r="BD245" s="355" t="s">
        <v>451</v>
      </c>
      <c r="BE245" s="356" t="s">
        <v>451</v>
      </c>
      <c r="BF245" s="355" t="s">
        <v>451</v>
      </c>
      <c r="BG245" s="354" t="s">
        <v>451</v>
      </c>
      <c r="BH245" s="355" t="s">
        <v>451</v>
      </c>
      <c r="BI245" s="355" t="s">
        <v>451</v>
      </c>
      <c r="BJ245" s="355" t="s">
        <v>451</v>
      </c>
      <c r="BK245" s="355" t="s">
        <v>451</v>
      </c>
      <c r="BL245" s="356" t="s">
        <v>451</v>
      </c>
      <c r="BM245" s="355" t="s">
        <v>451</v>
      </c>
      <c r="BN245" s="354" t="s">
        <v>451</v>
      </c>
      <c r="BO245" s="355" t="s">
        <v>451</v>
      </c>
      <c r="BP245" s="355" t="s">
        <v>451</v>
      </c>
      <c r="BQ245" s="355" t="s">
        <v>451</v>
      </c>
      <c r="BR245" s="355">
        <v>1</v>
      </c>
      <c r="BS245" s="356" t="s">
        <v>451</v>
      </c>
      <c r="BT245" s="356">
        <v>1</v>
      </c>
    </row>
    <row r="246" spans="2:72">
      <c r="B246" s="737" t="s">
        <v>552</v>
      </c>
      <c r="C246" s="311" t="s">
        <v>451</v>
      </c>
      <c r="D246" s="312" t="s">
        <v>451</v>
      </c>
      <c r="E246" s="312" t="s">
        <v>451</v>
      </c>
      <c r="F246" s="312" t="s">
        <v>451</v>
      </c>
      <c r="G246" s="312" t="s">
        <v>451</v>
      </c>
      <c r="H246" s="312" t="s">
        <v>451</v>
      </c>
      <c r="I246" s="348" t="s">
        <v>451</v>
      </c>
      <c r="J246" s="312" t="s">
        <v>451</v>
      </c>
      <c r="K246" s="311" t="s">
        <v>451</v>
      </c>
      <c r="L246" s="312" t="s">
        <v>451</v>
      </c>
      <c r="M246" s="312" t="s">
        <v>451</v>
      </c>
      <c r="N246" s="312" t="s">
        <v>451</v>
      </c>
      <c r="O246" s="312" t="s">
        <v>451</v>
      </c>
      <c r="P246" s="312" t="s">
        <v>451</v>
      </c>
      <c r="Q246" s="348" t="s">
        <v>451</v>
      </c>
      <c r="R246" s="312" t="s">
        <v>451</v>
      </c>
      <c r="S246" s="311" t="s">
        <v>451</v>
      </c>
      <c r="T246" s="312">
        <v>1</v>
      </c>
      <c r="U246" s="312" t="s">
        <v>451</v>
      </c>
      <c r="V246" s="312" t="s">
        <v>451</v>
      </c>
      <c r="W246" s="312">
        <v>1</v>
      </c>
      <c r="X246" s="312" t="s">
        <v>451</v>
      </c>
      <c r="Y246" s="348" t="s">
        <v>451</v>
      </c>
      <c r="Z246" s="312">
        <v>2</v>
      </c>
      <c r="AA246" s="311" t="s">
        <v>451</v>
      </c>
      <c r="AB246" s="312" t="s">
        <v>451</v>
      </c>
      <c r="AC246" s="312" t="s">
        <v>451</v>
      </c>
      <c r="AD246" s="312" t="s">
        <v>451</v>
      </c>
      <c r="AE246" s="312" t="s">
        <v>451</v>
      </c>
      <c r="AF246" s="312" t="s">
        <v>451</v>
      </c>
      <c r="AG246" s="348" t="s">
        <v>451</v>
      </c>
      <c r="AH246" s="312" t="s">
        <v>451</v>
      </c>
      <c r="AI246" s="311" t="s">
        <v>451</v>
      </c>
      <c r="AJ246" s="312" t="s">
        <v>451</v>
      </c>
      <c r="AK246" s="312" t="s">
        <v>451</v>
      </c>
      <c r="AL246" s="312" t="s">
        <v>451</v>
      </c>
      <c r="AM246" s="312" t="s">
        <v>451</v>
      </c>
      <c r="AN246" s="312" t="s">
        <v>451</v>
      </c>
      <c r="AO246" s="348" t="s">
        <v>451</v>
      </c>
      <c r="AP246" s="312" t="s">
        <v>451</v>
      </c>
      <c r="AQ246" s="311" t="s">
        <v>451</v>
      </c>
      <c r="AR246" s="312" t="s">
        <v>451</v>
      </c>
      <c r="AS246" s="312" t="s">
        <v>451</v>
      </c>
      <c r="AT246" s="312" t="s">
        <v>451</v>
      </c>
      <c r="AU246" s="312" t="s">
        <v>451</v>
      </c>
      <c r="AV246" s="312" t="s">
        <v>451</v>
      </c>
      <c r="AW246" s="348" t="s">
        <v>451</v>
      </c>
      <c r="AX246" s="312" t="s">
        <v>451</v>
      </c>
      <c r="AY246" s="311" t="s">
        <v>451</v>
      </c>
      <c r="AZ246" s="312" t="s">
        <v>451</v>
      </c>
      <c r="BA246" s="312" t="s">
        <v>451</v>
      </c>
      <c r="BB246" s="312" t="s">
        <v>451</v>
      </c>
      <c r="BC246" s="312" t="s">
        <v>451</v>
      </c>
      <c r="BD246" s="312" t="s">
        <v>451</v>
      </c>
      <c r="BE246" s="348" t="s">
        <v>451</v>
      </c>
      <c r="BF246" s="312" t="s">
        <v>451</v>
      </c>
      <c r="BG246" s="311" t="s">
        <v>451</v>
      </c>
      <c r="BH246" s="312" t="s">
        <v>451</v>
      </c>
      <c r="BI246" s="312" t="s">
        <v>451</v>
      </c>
      <c r="BJ246" s="312" t="s">
        <v>451</v>
      </c>
      <c r="BK246" s="312" t="s">
        <v>451</v>
      </c>
      <c r="BL246" s="348" t="s">
        <v>451</v>
      </c>
      <c r="BM246" s="312" t="s">
        <v>451</v>
      </c>
      <c r="BN246" s="311" t="s">
        <v>451</v>
      </c>
      <c r="BO246" s="312" t="s">
        <v>451</v>
      </c>
      <c r="BP246" s="312" t="s">
        <v>451</v>
      </c>
      <c r="BQ246" s="312" t="s">
        <v>451</v>
      </c>
      <c r="BR246" s="312">
        <v>1</v>
      </c>
      <c r="BS246" s="348" t="s">
        <v>451</v>
      </c>
      <c r="BT246" s="348">
        <v>1</v>
      </c>
    </row>
    <row r="247" spans="2:72">
      <c r="B247" s="736" t="s">
        <v>55</v>
      </c>
      <c r="C247" s="354" t="s">
        <v>451</v>
      </c>
      <c r="D247" s="355">
        <v>2</v>
      </c>
      <c r="E247" s="355" t="s">
        <v>451</v>
      </c>
      <c r="F247" s="355">
        <v>1</v>
      </c>
      <c r="G247" s="355">
        <v>7</v>
      </c>
      <c r="H247" s="355">
        <v>1</v>
      </c>
      <c r="I247" s="356">
        <v>1</v>
      </c>
      <c r="J247" s="355">
        <v>12</v>
      </c>
      <c r="K247" s="354">
        <v>2</v>
      </c>
      <c r="L247" s="355">
        <v>8</v>
      </c>
      <c r="M247" s="355" t="s">
        <v>451</v>
      </c>
      <c r="N247" s="355">
        <v>4</v>
      </c>
      <c r="O247" s="355">
        <v>2</v>
      </c>
      <c r="P247" s="355">
        <v>1</v>
      </c>
      <c r="Q247" s="356">
        <v>5</v>
      </c>
      <c r="R247" s="355">
        <v>22</v>
      </c>
      <c r="S247" s="354">
        <v>1</v>
      </c>
      <c r="T247" s="355">
        <v>5</v>
      </c>
      <c r="U247" s="355" t="s">
        <v>451</v>
      </c>
      <c r="V247" s="355">
        <v>3</v>
      </c>
      <c r="W247" s="355">
        <v>12</v>
      </c>
      <c r="X247" s="355">
        <v>1</v>
      </c>
      <c r="Y247" s="356">
        <v>5</v>
      </c>
      <c r="Z247" s="355">
        <v>27</v>
      </c>
      <c r="AA247" s="354">
        <v>2</v>
      </c>
      <c r="AB247" s="355">
        <v>3</v>
      </c>
      <c r="AC247" s="355">
        <v>1</v>
      </c>
      <c r="AD247" s="355" t="s">
        <v>451</v>
      </c>
      <c r="AE247" s="355">
        <v>9</v>
      </c>
      <c r="AF247" s="355">
        <v>1</v>
      </c>
      <c r="AG247" s="356">
        <v>4</v>
      </c>
      <c r="AH247" s="355">
        <v>20</v>
      </c>
      <c r="AI247" s="354">
        <v>1</v>
      </c>
      <c r="AJ247" s="355">
        <v>8</v>
      </c>
      <c r="AK247" s="355" t="s">
        <v>451</v>
      </c>
      <c r="AL247" s="355">
        <v>5</v>
      </c>
      <c r="AM247" s="355">
        <v>2</v>
      </c>
      <c r="AN247" s="355" t="s">
        <v>451</v>
      </c>
      <c r="AO247" s="356">
        <v>3</v>
      </c>
      <c r="AP247" s="355">
        <v>19</v>
      </c>
      <c r="AQ247" s="354" t="s">
        <v>451</v>
      </c>
      <c r="AR247" s="355">
        <v>4</v>
      </c>
      <c r="AS247" s="355">
        <v>1</v>
      </c>
      <c r="AT247" s="355">
        <v>1</v>
      </c>
      <c r="AU247" s="355">
        <v>8</v>
      </c>
      <c r="AV247" s="355">
        <v>1</v>
      </c>
      <c r="AW247" s="356">
        <v>5</v>
      </c>
      <c r="AX247" s="355">
        <v>20</v>
      </c>
      <c r="AY247" s="354">
        <v>1</v>
      </c>
      <c r="AZ247" s="355">
        <v>8</v>
      </c>
      <c r="BA247" s="355" t="s">
        <v>451</v>
      </c>
      <c r="BB247" s="355" t="s">
        <v>451</v>
      </c>
      <c r="BC247" s="355">
        <v>7</v>
      </c>
      <c r="BD247" s="355">
        <v>2</v>
      </c>
      <c r="BE247" s="356">
        <v>2</v>
      </c>
      <c r="BF247" s="355">
        <v>20</v>
      </c>
      <c r="BG247" s="354">
        <v>2</v>
      </c>
      <c r="BH247" s="355">
        <v>2</v>
      </c>
      <c r="BI247" s="355" t="s">
        <v>451</v>
      </c>
      <c r="BJ247" s="355">
        <v>1</v>
      </c>
      <c r="BK247" s="355" t="s">
        <v>451</v>
      </c>
      <c r="BL247" s="356">
        <v>3</v>
      </c>
      <c r="BM247" s="355">
        <v>8</v>
      </c>
      <c r="BN247" s="354" t="s">
        <v>451</v>
      </c>
      <c r="BO247" s="355" t="s">
        <v>451</v>
      </c>
      <c r="BP247" s="355" t="s">
        <v>451</v>
      </c>
      <c r="BQ247" s="355" t="s">
        <v>451</v>
      </c>
      <c r="BR247" s="355" t="s">
        <v>451</v>
      </c>
      <c r="BS247" s="356" t="s">
        <v>451</v>
      </c>
      <c r="BT247" s="356" t="s">
        <v>451</v>
      </c>
    </row>
    <row r="248" spans="2:72">
      <c r="B248" s="737" t="s">
        <v>512</v>
      </c>
      <c r="C248" s="311" t="s">
        <v>451</v>
      </c>
      <c r="D248" s="312">
        <v>1</v>
      </c>
      <c r="E248" s="312" t="s">
        <v>451</v>
      </c>
      <c r="F248" s="312" t="s">
        <v>451</v>
      </c>
      <c r="G248" s="312" t="s">
        <v>451</v>
      </c>
      <c r="H248" s="312" t="s">
        <v>451</v>
      </c>
      <c r="I248" s="348" t="s">
        <v>451</v>
      </c>
      <c r="J248" s="312">
        <v>1</v>
      </c>
      <c r="K248" s="311" t="s">
        <v>451</v>
      </c>
      <c r="L248" s="312" t="s">
        <v>451</v>
      </c>
      <c r="M248" s="312" t="s">
        <v>451</v>
      </c>
      <c r="N248" s="312" t="s">
        <v>451</v>
      </c>
      <c r="O248" s="312" t="s">
        <v>451</v>
      </c>
      <c r="P248" s="312">
        <v>1</v>
      </c>
      <c r="Q248" s="348" t="s">
        <v>451</v>
      </c>
      <c r="R248" s="312">
        <v>1</v>
      </c>
      <c r="S248" s="311" t="s">
        <v>451</v>
      </c>
      <c r="T248" s="312" t="s">
        <v>451</v>
      </c>
      <c r="U248" s="312" t="s">
        <v>451</v>
      </c>
      <c r="V248" s="312" t="s">
        <v>451</v>
      </c>
      <c r="W248" s="312">
        <v>1</v>
      </c>
      <c r="X248" s="312" t="s">
        <v>451</v>
      </c>
      <c r="Y248" s="348" t="s">
        <v>451</v>
      </c>
      <c r="Z248" s="312">
        <v>1</v>
      </c>
      <c r="AA248" s="311" t="s">
        <v>451</v>
      </c>
      <c r="AB248" s="312" t="s">
        <v>451</v>
      </c>
      <c r="AC248" s="312" t="s">
        <v>451</v>
      </c>
      <c r="AD248" s="312" t="s">
        <v>451</v>
      </c>
      <c r="AE248" s="312" t="s">
        <v>451</v>
      </c>
      <c r="AF248" s="312" t="s">
        <v>451</v>
      </c>
      <c r="AG248" s="348" t="s">
        <v>451</v>
      </c>
      <c r="AH248" s="312" t="s">
        <v>451</v>
      </c>
      <c r="AI248" s="311" t="s">
        <v>451</v>
      </c>
      <c r="AJ248" s="312" t="s">
        <v>451</v>
      </c>
      <c r="AK248" s="312" t="s">
        <v>451</v>
      </c>
      <c r="AL248" s="312">
        <v>1</v>
      </c>
      <c r="AM248" s="312">
        <v>1</v>
      </c>
      <c r="AN248" s="312" t="s">
        <v>451</v>
      </c>
      <c r="AO248" s="348" t="s">
        <v>451</v>
      </c>
      <c r="AP248" s="312">
        <v>2</v>
      </c>
      <c r="AQ248" s="311" t="s">
        <v>451</v>
      </c>
      <c r="AR248" s="312" t="s">
        <v>451</v>
      </c>
      <c r="AS248" s="312" t="s">
        <v>451</v>
      </c>
      <c r="AT248" s="312" t="s">
        <v>451</v>
      </c>
      <c r="AU248" s="312" t="s">
        <v>451</v>
      </c>
      <c r="AV248" s="312" t="s">
        <v>451</v>
      </c>
      <c r="AW248" s="348" t="s">
        <v>451</v>
      </c>
      <c r="AX248" s="312" t="s">
        <v>451</v>
      </c>
      <c r="AY248" s="311" t="s">
        <v>451</v>
      </c>
      <c r="AZ248" s="312">
        <v>1</v>
      </c>
      <c r="BA248" s="312" t="s">
        <v>451</v>
      </c>
      <c r="BB248" s="312" t="s">
        <v>451</v>
      </c>
      <c r="BC248" s="312" t="s">
        <v>451</v>
      </c>
      <c r="BD248" s="312" t="s">
        <v>451</v>
      </c>
      <c r="BE248" s="348" t="s">
        <v>451</v>
      </c>
      <c r="BF248" s="312">
        <v>1</v>
      </c>
      <c r="BG248" s="311" t="s">
        <v>451</v>
      </c>
      <c r="BH248" s="312" t="s">
        <v>451</v>
      </c>
      <c r="BI248" s="312" t="s">
        <v>451</v>
      </c>
      <c r="BJ248" s="312" t="s">
        <v>451</v>
      </c>
      <c r="BK248" s="312" t="s">
        <v>451</v>
      </c>
      <c r="BL248" s="348" t="s">
        <v>451</v>
      </c>
      <c r="BM248" s="312" t="s">
        <v>451</v>
      </c>
      <c r="BN248" s="311" t="s">
        <v>451</v>
      </c>
      <c r="BO248" s="312" t="s">
        <v>451</v>
      </c>
      <c r="BP248" s="312" t="s">
        <v>451</v>
      </c>
      <c r="BQ248" s="312" t="s">
        <v>451</v>
      </c>
      <c r="BR248" s="312" t="s">
        <v>451</v>
      </c>
      <c r="BS248" s="348" t="s">
        <v>451</v>
      </c>
      <c r="BT248" s="348" t="s">
        <v>451</v>
      </c>
    </row>
    <row r="249" spans="2:72">
      <c r="B249" s="737" t="s">
        <v>513</v>
      </c>
      <c r="C249" s="311" t="s">
        <v>451</v>
      </c>
      <c r="D249" s="312" t="s">
        <v>451</v>
      </c>
      <c r="E249" s="312" t="s">
        <v>451</v>
      </c>
      <c r="F249" s="312" t="s">
        <v>451</v>
      </c>
      <c r="G249" s="312">
        <v>1</v>
      </c>
      <c r="H249" s="312" t="s">
        <v>451</v>
      </c>
      <c r="I249" s="348" t="s">
        <v>451</v>
      </c>
      <c r="J249" s="312">
        <v>1</v>
      </c>
      <c r="K249" s="311">
        <v>1</v>
      </c>
      <c r="L249" s="312">
        <v>2</v>
      </c>
      <c r="M249" s="312" t="s">
        <v>451</v>
      </c>
      <c r="N249" s="312">
        <v>1</v>
      </c>
      <c r="O249" s="312">
        <v>1</v>
      </c>
      <c r="P249" s="312" t="s">
        <v>451</v>
      </c>
      <c r="Q249" s="348" t="s">
        <v>451</v>
      </c>
      <c r="R249" s="312">
        <v>5</v>
      </c>
      <c r="S249" s="311">
        <v>1</v>
      </c>
      <c r="T249" s="312" t="s">
        <v>451</v>
      </c>
      <c r="U249" s="312" t="s">
        <v>451</v>
      </c>
      <c r="V249" s="312">
        <v>1</v>
      </c>
      <c r="W249" s="312">
        <v>1</v>
      </c>
      <c r="X249" s="312" t="s">
        <v>451</v>
      </c>
      <c r="Y249" s="348">
        <v>2</v>
      </c>
      <c r="Z249" s="312">
        <v>5</v>
      </c>
      <c r="AA249" s="311">
        <v>1</v>
      </c>
      <c r="AB249" s="312">
        <v>1</v>
      </c>
      <c r="AC249" s="312">
        <v>1</v>
      </c>
      <c r="AD249" s="312" t="s">
        <v>451</v>
      </c>
      <c r="AE249" s="312">
        <v>2</v>
      </c>
      <c r="AF249" s="312" t="s">
        <v>451</v>
      </c>
      <c r="AG249" s="348" t="s">
        <v>451</v>
      </c>
      <c r="AH249" s="312">
        <v>5</v>
      </c>
      <c r="AI249" s="311">
        <v>1</v>
      </c>
      <c r="AJ249" s="312">
        <v>2</v>
      </c>
      <c r="AK249" s="312" t="s">
        <v>451</v>
      </c>
      <c r="AL249" s="312" t="s">
        <v>451</v>
      </c>
      <c r="AM249" s="312">
        <v>1</v>
      </c>
      <c r="AN249" s="312" t="s">
        <v>451</v>
      </c>
      <c r="AO249" s="348" t="s">
        <v>451</v>
      </c>
      <c r="AP249" s="312">
        <v>4</v>
      </c>
      <c r="AQ249" s="311" t="s">
        <v>451</v>
      </c>
      <c r="AR249" s="312" t="s">
        <v>451</v>
      </c>
      <c r="AS249" s="312" t="s">
        <v>451</v>
      </c>
      <c r="AT249" s="312" t="s">
        <v>451</v>
      </c>
      <c r="AU249" s="312">
        <v>2</v>
      </c>
      <c r="AV249" s="312" t="s">
        <v>451</v>
      </c>
      <c r="AW249" s="348" t="s">
        <v>451</v>
      </c>
      <c r="AX249" s="312">
        <v>2</v>
      </c>
      <c r="AY249" s="311" t="s">
        <v>451</v>
      </c>
      <c r="AZ249" s="312" t="s">
        <v>451</v>
      </c>
      <c r="BA249" s="312" t="s">
        <v>451</v>
      </c>
      <c r="BB249" s="312" t="s">
        <v>451</v>
      </c>
      <c r="BC249" s="312">
        <v>1</v>
      </c>
      <c r="BD249" s="312" t="s">
        <v>451</v>
      </c>
      <c r="BE249" s="348">
        <v>1</v>
      </c>
      <c r="BF249" s="312">
        <v>2</v>
      </c>
      <c r="BG249" s="311" t="s">
        <v>451</v>
      </c>
      <c r="BH249" s="312">
        <v>1</v>
      </c>
      <c r="BI249" s="312" t="s">
        <v>451</v>
      </c>
      <c r="BJ249" s="312" t="s">
        <v>451</v>
      </c>
      <c r="BK249" s="312" t="s">
        <v>451</v>
      </c>
      <c r="BL249" s="348" t="s">
        <v>451</v>
      </c>
      <c r="BM249" s="312">
        <v>1</v>
      </c>
      <c r="BN249" s="311" t="s">
        <v>451</v>
      </c>
      <c r="BO249" s="312" t="s">
        <v>451</v>
      </c>
      <c r="BP249" s="312" t="s">
        <v>451</v>
      </c>
      <c r="BQ249" s="312" t="s">
        <v>451</v>
      </c>
      <c r="BR249" s="312" t="s">
        <v>451</v>
      </c>
      <c r="BS249" s="348" t="s">
        <v>451</v>
      </c>
      <c r="BT249" s="348" t="s">
        <v>451</v>
      </c>
    </row>
    <row r="250" spans="2:72">
      <c r="B250" s="737" t="s">
        <v>554</v>
      </c>
      <c r="C250" s="311" t="s">
        <v>451</v>
      </c>
      <c r="D250" s="312" t="s">
        <v>451</v>
      </c>
      <c r="E250" s="312" t="s">
        <v>451</v>
      </c>
      <c r="F250" s="312" t="s">
        <v>451</v>
      </c>
      <c r="G250" s="312" t="s">
        <v>451</v>
      </c>
      <c r="H250" s="312" t="s">
        <v>451</v>
      </c>
      <c r="I250" s="348" t="s">
        <v>451</v>
      </c>
      <c r="J250" s="312" t="s">
        <v>451</v>
      </c>
      <c r="K250" s="311" t="s">
        <v>451</v>
      </c>
      <c r="L250" s="312">
        <v>1</v>
      </c>
      <c r="M250" s="312" t="s">
        <v>451</v>
      </c>
      <c r="N250" s="312" t="s">
        <v>451</v>
      </c>
      <c r="O250" s="312" t="s">
        <v>451</v>
      </c>
      <c r="P250" s="312" t="s">
        <v>451</v>
      </c>
      <c r="Q250" s="348" t="s">
        <v>451</v>
      </c>
      <c r="R250" s="312">
        <v>1</v>
      </c>
      <c r="S250" s="311" t="s">
        <v>451</v>
      </c>
      <c r="T250" s="312" t="s">
        <v>451</v>
      </c>
      <c r="U250" s="312" t="s">
        <v>451</v>
      </c>
      <c r="V250" s="312" t="s">
        <v>451</v>
      </c>
      <c r="W250" s="312">
        <v>1</v>
      </c>
      <c r="X250" s="312" t="s">
        <v>451</v>
      </c>
      <c r="Y250" s="348" t="s">
        <v>451</v>
      </c>
      <c r="Z250" s="312">
        <v>1</v>
      </c>
      <c r="AA250" s="311" t="s">
        <v>451</v>
      </c>
      <c r="AB250" s="312" t="s">
        <v>451</v>
      </c>
      <c r="AC250" s="312" t="s">
        <v>451</v>
      </c>
      <c r="AD250" s="312" t="s">
        <v>451</v>
      </c>
      <c r="AE250" s="312" t="s">
        <v>451</v>
      </c>
      <c r="AF250" s="312" t="s">
        <v>451</v>
      </c>
      <c r="AG250" s="348" t="s">
        <v>451</v>
      </c>
      <c r="AH250" s="312" t="s">
        <v>451</v>
      </c>
      <c r="AI250" s="311" t="s">
        <v>451</v>
      </c>
      <c r="AJ250" s="312" t="s">
        <v>451</v>
      </c>
      <c r="AK250" s="312" t="s">
        <v>451</v>
      </c>
      <c r="AL250" s="312" t="s">
        <v>451</v>
      </c>
      <c r="AM250" s="312" t="s">
        <v>451</v>
      </c>
      <c r="AN250" s="312" t="s">
        <v>451</v>
      </c>
      <c r="AO250" s="348" t="s">
        <v>451</v>
      </c>
      <c r="AP250" s="312" t="s">
        <v>451</v>
      </c>
      <c r="AQ250" s="311" t="s">
        <v>451</v>
      </c>
      <c r="AR250" s="312" t="s">
        <v>451</v>
      </c>
      <c r="AS250" s="312" t="s">
        <v>451</v>
      </c>
      <c r="AT250" s="312" t="s">
        <v>451</v>
      </c>
      <c r="AU250" s="312" t="s">
        <v>451</v>
      </c>
      <c r="AV250" s="312" t="s">
        <v>451</v>
      </c>
      <c r="AW250" s="348" t="s">
        <v>451</v>
      </c>
      <c r="AX250" s="312" t="s">
        <v>451</v>
      </c>
      <c r="AY250" s="311" t="s">
        <v>451</v>
      </c>
      <c r="AZ250" s="312" t="s">
        <v>451</v>
      </c>
      <c r="BA250" s="312" t="s">
        <v>451</v>
      </c>
      <c r="BB250" s="312" t="s">
        <v>451</v>
      </c>
      <c r="BC250" s="312" t="s">
        <v>451</v>
      </c>
      <c r="BD250" s="312" t="s">
        <v>451</v>
      </c>
      <c r="BE250" s="348" t="s">
        <v>451</v>
      </c>
      <c r="BF250" s="312" t="s">
        <v>451</v>
      </c>
      <c r="BG250" s="311" t="s">
        <v>451</v>
      </c>
      <c r="BH250" s="312" t="s">
        <v>451</v>
      </c>
      <c r="BI250" s="312" t="s">
        <v>451</v>
      </c>
      <c r="BJ250" s="312" t="s">
        <v>451</v>
      </c>
      <c r="BK250" s="312" t="s">
        <v>451</v>
      </c>
      <c r="BL250" s="348" t="s">
        <v>451</v>
      </c>
      <c r="BM250" s="312" t="s">
        <v>451</v>
      </c>
      <c r="BN250" s="311" t="s">
        <v>451</v>
      </c>
      <c r="BO250" s="312" t="s">
        <v>451</v>
      </c>
      <c r="BP250" s="312" t="s">
        <v>451</v>
      </c>
      <c r="BQ250" s="312" t="s">
        <v>451</v>
      </c>
      <c r="BR250" s="312" t="s">
        <v>451</v>
      </c>
      <c r="BS250" s="348" t="s">
        <v>451</v>
      </c>
      <c r="BT250" s="348" t="s">
        <v>451</v>
      </c>
    </row>
    <row r="251" spans="2:72">
      <c r="B251" s="737" t="s">
        <v>524</v>
      </c>
      <c r="C251" s="311" t="s">
        <v>451</v>
      </c>
      <c r="D251" s="312" t="s">
        <v>451</v>
      </c>
      <c r="E251" s="312" t="s">
        <v>451</v>
      </c>
      <c r="F251" s="312" t="s">
        <v>451</v>
      </c>
      <c r="G251" s="312" t="s">
        <v>451</v>
      </c>
      <c r="H251" s="312">
        <v>1</v>
      </c>
      <c r="I251" s="348" t="s">
        <v>451</v>
      </c>
      <c r="J251" s="312">
        <v>1</v>
      </c>
      <c r="K251" s="311" t="s">
        <v>451</v>
      </c>
      <c r="L251" s="312" t="s">
        <v>451</v>
      </c>
      <c r="M251" s="312" t="s">
        <v>451</v>
      </c>
      <c r="N251" s="312" t="s">
        <v>451</v>
      </c>
      <c r="O251" s="312" t="s">
        <v>451</v>
      </c>
      <c r="P251" s="312" t="s">
        <v>451</v>
      </c>
      <c r="Q251" s="348" t="s">
        <v>451</v>
      </c>
      <c r="R251" s="312" t="s">
        <v>451</v>
      </c>
      <c r="S251" s="311" t="s">
        <v>451</v>
      </c>
      <c r="T251" s="312" t="s">
        <v>451</v>
      </c>
      <c r="U251" s="312" t="s">
        <v>451</v>
      </c>
      <c r="V251" s="312" t="s">
        <v>451</v>
      </c>
      <c r="W251" s="312" t="s">
        <v>451</v>
      </c>
      <c r="X251" s="312">
        <v>1</v>
      </c>
      <c r="Y251" s="348" t="s">
        <v>451</v>
      </c>
      <c r="Z251" s="312">
        <v>1</v>
      </c>
      <c r="AA251" s="311" t="s">
        <v>451</v>
      </c>
      <c r="AB251" s="312" t="s">
        <v>451</v>
      </c>
      <c r="AC251" s="312" t="s">
        <v>451</v>
      </c>
      <c r="AD251" s="312" t="s">
        <v>451</v>
      </c>
      <c r="AE251" s="312" t="s">
        <v>451</v>
      </c>
      <c r="AF251" s="312" t="s">
        <v>451</v>
      </c>
      <c r="AG251" s="348" t="s">
        <v>451</v>
      </c>
      <c r="AH251" s="312" t="s">
        <v>451</v>
      </c>
      <c r="AI251" s="311" t="s">
        <v>451</v>
      </c>
      <c r="AJ251" s="312" t="s">
        <v>451</v>
      </c>
      <c r="AK251" s="312" t="s">
        <v>451</v>
      </c>
      <c r="AL251" s="312" t="s">
        <v>451</v>
      </c>
      <c r="AM251" s="312" t="s">
        <v>451</v>
      </c>
      <c r="AN251" s="312" t="s">
        <v>451</v>
      </c>
      <c r="AO251" s="348" t="s">
        <v>451</v>
      </c>
      <c r="AP251" s="312" t="s">
        <v>451</v>
      </c>
      <c r="AQ251" s="311" t="s">
        <v>451</v>
      </c>
      <c r="AR251" s="312" t="s">
        <v>451</v>
      </c>
      <c r="AS251" s="312" t="s">
        <v>451</v>
      </c>
      <c r="AT251" s="312" t="s">
        <v>451</v>
      </c>
      <c r="AU251" s="312" t="s">
        <v>451</v>
      </c>
      <c r="AV251" s="312">
        <v>1</v>
      </c>
      <c r="AW251" s="348" t="s">
        <v>451</v>
      </c>
      <c r="AX251" s="312">
        <v>1</v>
      </c>
      <c r="AY251" s="311" t="s">
        <v>451</v>
      </c>
      <c r="AZ251" s="312" t="s">
        <v>451</v>
      </c>
      <c r="BA251" s="312" t="s">
        <v>451</v>
      </c>
      <c r="BB251" s="312" t="s">
        <v>451</v>
      </c>
      <c r="BC251" s="312" t="s">
        <v>451</v>
      </c>
      <c r="BD251" s="312" t="s">
        <v>451</v>
      </c>
      <c r="BE251" s="348" t="s">
        <v>451</v>
      </c>
      <c r="BF251" s="312" t="s">
        <v>451</v>
      </c>
      <c r="BG251" s="311" t="s">
        <v>451</v>
      </c>
      <c r="BH251" s="312" t="s">
        <v>451</v>
      </c>
      <c r="BI251" s="312" t="s">
        <v>451</v>
      </c>
      <c r="BJ251" s="312" t="s">
        <v>451</v>
      </c>
      <c r="BK251" s="312" t="s">
        <v>451</v>
      </c>
      <c r="BL251" s="348" t="s">
        <v>451</v>
      </c>
      <c r="BM251" s="312" t="s">
        <v>451</v>
      </c>
      <c r="BN251" s="311" t="s">
        <v>451</v>
      </c>
      <c r="BO251" s="312" t="s">
        <v>451</v>
      </c>
      <c r="BP251" s="312" t="s">
        <v>451</v>
      </c>
      <c r="BQ251" s="312" t="s">
        <v>451</v>
      </c>
      <c r="BR251" s="312" t="s">
        <v>451</v>
      </c>
      <c r="BS251" s="348" t="s">
        <v>451</v>
      </c>
      <c r="BT251" s="348" t="s">
        <v>451</v>
      </c>
    </row>
    <row r="252" spans="2:72">
      <c r="B252" s="737" t="s">
        <v>525</v>
      </c>
      <c r="C252" s="311" t="s">
        <v>451</v>
      </c>
      <c r="D252" s="312" t="s">
        <v>451</v>
      </c>
      <c r="E252" s="312" t="s">
        <v>451</v>
      </c>
      <c r="F252" s="312" t="s">
        <v>451</v>
      </c>
      <c r="G252" s="312" t="s">
        <v>451</v>
      </c>
      <c r="H252" s="312" t="s">
        <v>451</v>
      </c>
      <c r="I252" s="348" t="s">
        <v>451</v>
      </c>
      <c r="J252" s="312" t="s">
        <v>451</v>
      </c>
      <c r="K252" s="311">
        <v>1</v>
      </c>
      <c r="L252" s="312" t="s">
        <v>451</v>
      </c>
      <c r="M252" s="312" t="s">
        <v>451</v>
      </c>
      <c r="N252" s="312" t="s">
        <v>451</v>
      </c>
      <c r="O252" s="312" t="s">
        <v>451</v>
      </c>
      <c r="P252" s="312" t="s">
        <v>451</v>
      </c>
      <c r="Q252" s="348" t="s">
        <v>451</v>
      </c>
      <c r="R252" s="312">
        <v>1</v>
      </c>
      <c r="S252" s="311" t="s">
        <v>451</v>
      </c>
      <c r="T252" s="312" t="s">
        <v>451</v>
      </c>
      <c r="U252" s="312" t="s">
        <v>451</v>
      </c>
      <c r="V252" s="312" t="s">
        <v>451</v>
      </c>
      <c r="W252" s="312" t="s">
        <v>451</v>
      </c>
      <c r="X252" s="312" t="s">
        <v>451</v>
      </c>
      <c r="Y252" s="348" t="s">
        <v>451</v>
      </c>
      <c r="Z252" s="312" t="s">
        <v>451</v>
      </c>
      <c r="AA252" s="311" t="s">
        <v>451</v>
      </c>
      <c r="AB252" s="312" t="s">
        <v>451</v>
      </c>
      <c r="AC252" s="312" t="s">
        <v>451</v>
      </c>
      <c r="AD252" s="312" t="s">
        <v>451</v>
      </c>
      <c r="AE252" s="312" t="s">
        <v>451</v>
      </c>
      <c r="AF252" s="312" t="s">
        <v>451</v>
      </c>
      <c r="AG252" s="348" t="s">
        <v>451</v>
      </c>
      <c r="AH252" s="312" t="s">
        <v>451</v>
      </c>
      <c r="AI252" s="311" t="s">
        <v>451</v>
      </c>
      <c r="AJ252" s="312" t="s">
        <v>451</v>
      </c>
      <c r="AK252" s="312" t="s">
        <v>451</v>
      </c>
      <c r="AL252" s="312" t="s">
        <v>451</v>
      </c>
      <c r="AM252" s="312" t="s">
        <v>451</v>
      </c>
      <c r="AN252" s="312" t="s">
        <v>451</v>
      </c>
      <c r="AO252" s="348" t="s">
        <v>451</v>
      </c>
      <c r="AP252" s="312" t="s">
        <v>451</v>
      </c>
      <c r="AQ252" s="311" t="s">
        <v>451</v>
      </c>
      <c r="AR252" s="312">
        <v>1</v>
      </c>
      <c r="AS252" s="312" t="s">
        <v>451</v>
      </c>
      <c r="AT252" s="312" t="s">
        <v>451</v>
      </c>
      <c r="AU252" s="312">
        <v>1</v>
      </c>
      <c r="AV252" s="312" t="s">
        <v>451</v>
      </c>
      <c r="AW252" s="348" t="s">
        <v>451</v>
      </c>
      <c r="AX252" s="312">
        <v>2</v>
      </c>
      <c r="AY252" s="311" t="s">
        <v>451</v>
      </c>
      <c r="AZ252" s="312" t="s">
        <v>451</v>
      </c>
      <c r="BA252" s="312" t="s">
        <v>451</v>
      </c>
      <c r="BB252" s="312" t="s">
        <v>451</v>
      </c>
      <c r="BC252" s="312" t="s">
        <v>451</v>
      </c>
      <c r="BD252" s="312" t="s">
        <v>451</v>
      </c>
      <c r="BE252" s="348" t="s">
        <v>451</v>
      </c>
      <c r="BF252" s="312" t="s">
        <v>451</v>
      </c>
      <c r="BG252" s="311" t="s">
        <v>451</v>
      </c>
      <c r="BH252" s="312" t="s">
        <v>451</v>
      </c>
      <c r="BI252" s="312" t="s">
        <v>451</v>
      </c>
      <c r="BJ252" s="312" t="s">
        <v>451</v>
      </c>
      <c r="BK252" s="312" t="s">
        <v>451</v>
      </c>
      <c r="BL252" s="348" t="s">
        <v>451</v>
      </c>
      <c r="BM252" s="312" t="s">
        <v>451</v>
      </c>
      <c r="BN252" s="311" t="s">
        <v>451</v>
      </c>
      <c r="BO252" s="312" t="s">
        <v>451</v>
      </c>
      <c r="BP252" s="312" t="s">
        <v>451</v>
      </c>
      <c r="BQ252" s="312" t="s">
        <v>451</v>
      </c>
      <c r="BR252" s="312" t="s">
        <v>451</v>
      </c>
      <c r="BS252" s="348" t="s">
        <v>451</v>
      </c>
      <c r="BT252" s="348" t="s">
        <v>451</v>
      </c>
    </row>
    <row r="253" spans="2:72">
      <c r="B253" s="737" t="s">
        <v>529</v>
      </c>
      <c r="C253" s="311" t="s">
        <v>451</v>
      </c>
      <c r="D253" s="312">
        <v>1</v>
      </c>
      <c r="E253" s="312" t="s">
        <v>451</v>
      </c>
      <c r="F253" s="312" t="s">
        <v>451</v>
      </c>
      <c r="G253" s="312">
        <v>5</v>
      </c>
      <c r="H253" s="312" t="s">
        <v>451</v>
      </c>
      <c r="I253" s="348" t="s">
        <v>451</v>
      </c>
      <c r="J253" s="312">
        <v>6</v>
      </c>
      <c r="K253" s="311" t="s">
        <v>451</v>
      </c>
      <c r="L253" s="312">
        <v>3</v>
      </c>
      <c r="M253" s="312" t="s">
        <v>451</v>
      </c>
      <c r="N253" s="312" t="s">
        <v>451</v>
      </c>
      <c r="O253" s="312" t="s">
        <v>451</v>
      </c>
      <c r="P253" s="312" t="s">
        <v>451</v>
      </c>
      <c r="Q253" s="348" t="s">
        <v>451</v>
      </c>
      <c r="R253" s="312">
        <v>3</v>
      </c>
      <c r="S253" s="311" t="s">
        <v>451</v>
      </c>
      <c r="T253" s="312">
        <v>3</v>
      </c>
      <c r="U253" s="312" t="s">
        <v>451</v>
      </c>
      <c r="V253" s="312" t="s">
        <v>451</v>
      </c>
      <c r="W253" s="312">
        <v>7</v>
      </c>
      <c r="X253" s="312" t="s">
        <v>451</v>
      </c>
      <c r="Y253" s="348" t="s">
        <v>451</v>
      </c>
      <c r="Z253" s="312">
        <v>10</v>
      </c>
      <c r="AA253" s="311" t="s">
        <v>451</v>
      </c>
      <c r="AB253" s="312">
        <v>2</v>
      </c>
      <c r="AC253" s="312" t="s">
        <v>451</v>
      </c>
      <c r="AD253" s="312" t="s">
        <v>451</v>
      </c>
      <c r="AE253" s="312">
        <v>7</v>
      </c>
      <c r="AF253" s="312">
        <v>1</v>
      </c>
      <c r="AG253" s="348" t="s">
        <v>451</v>
      </c>
      <c r="AH253" s="312">
        <v>10</v>
      </c>
      <c r="AI253" s="311" t="s">
        <v>451</v>
      </c>
      <c r="AJ253" s="312">
        <v>6</v>
      </c>
      <c r="AK253" s="312" t="s">
        <v>451</v>
      </c>
      <c r="AL253" s="312">
        <v>2</v>
      </c>
      <c r="AM253" s="312" t="s">
        <v>451</v>
      </c>
      <c r="AN253" s="312" t="s">
        <v>451</v>
      </c>
      <c r="AO253" s="348">
        <v>2</v>
      </c>
      <c r="AP253" s="312">
        <v>10</v>
      </c>
      <c r="AQ253" s="311" t="s">
        <v>451</v>
      </c>
      <c r="AR253" s="312">
        <v>3</v>
      </c>
      <c r="AS253" s="312">
        <v>1</v>
      </c>
      <c r="AT253" s="312" t="s">
        <v>451</v>
      </c>
      <c r="AU253" s="312">
        <v>4</v>
      </c>
      <c r="AV253" s="312" t="s">
        <v>451</v>
      </c>
      <c r="AW253" s="348" t="s">
        <v>451</v>
      </c>
      <c r="AX253" s="312">
        <v>8</v>
      </c>
      <c r="AY253" s="311" t="s">
        <v>451</v>
      </c>
      <c r="AZ253" s="312">
        <v>7</v>
      </c>
      <c r="BA253" s="312" t="s">
        <v>451</v>
      </c>
      <c r="BB253" s="312" t="s">
        <v>451</v>
      </c>
      <c r="BC253" s="312">
        <v>6</v>
      </c>
      <c r="BD253" s="312">
        <v>2</v>
      </c>
      <c r="BE253" s="348" t="s">
        <v>451</v>
      </c>
      <c r="BF253" s="312">
        <v>15</v>
      </c>
      <c r="BG253" s="311">
        <v>1</v>
      </c>
      <c r="BH253" s="312" t="s">
        <v>451</v>
      </c>
      <c r="BI253" s="312" t="s">
        <v>451</v>
      </c>
      <c r="BJ253" s="312">
        <v>1</v>
      </c>
      <c r="BK253" s="312" t="s">
        <v>451</v>
      </c>
      <c r="BL253" s="348" t="s">
        <v>451</v>
      </c>
      <c r="BM253" s="312">
        <v>2</v>
      </c>
      <c r="BN253" s="311" t="s">
        <v>451</v>
      </c>
      <c r="BO253" s="312" t="s">
        <v>451</v>
      </c>
      <c r="BP253" s="312" t="s">
        <v>451</v>
      </c>
      <c r="BQ253" s="312" t="s">
        <v>451</v>
      </c>
      <c r="BR253" s="312" t="s">
        <v>451</v>
      </c>
      <c r="BS253" s="348" t="s">
        <v>451</v>
      </c>
      <c r="BT253" s="348" t="s">
        <v>451</v>
      </c>
    </row>
    <row r="254" spans="2:72">
      <c r="B254" s="737" t="s">
        <v>507</v>
      </c>
      <c r="C254" s="311" t="s">
        <v>451</v>
      </c>
      <c r="D254" s="312" t="s">
        <v>451</v>
      </c>
      <c r="E254" s="312" t="s">
        <v>451</v>
      </c>
      <c r="F254" s="312">
        <v>1</v>
      </c>
      <c r="G254" s="312" t="s">
        <v>451</v>
      </c>
      <c r="H254" s="312" t="s">
        <v>451</v>
      </c>
      <c r="I254" s="348">
        <v>1</v>
      </c>
      <c r="J254" s="312">
        <v>2</v>
      </c>
      <c r="K254" s="311" t="s">
        <v>451</v>
      </c>
      <c r="L254" s="312">
        <v>2</v>
      </c>
      <c r="M254" s="312" t="s">
        <v>451</v>
      </c>
      <c r="N254" s="312">
        <v>3</v>
      </c>
      <c r="O254" s="312" t="s">
        <v>451</v>
      </c>
      <c r="P254" s="312" t="s">
        <v>451</v>
      </c>
      <c r="Q254" s="348">
        <v>5</v>
      </c>
      <c r="R254" s="312">
        <v>10</v>
      </c>
      <c r="S254" s="311" t="s">
        <v>451</v>
      </c>
      <c r="T254" s="312">
        <v>1</v>
      </c>
      <c r="U254" s="312" t="s">
        <v>451</v>
      </c>
      <c r="V254" s="312">
        <v>1</v>
      </c>
      <c r="W254" s="312">
        <v>1</v>
      </c>
      <c r="X254" s="312" t="s">
        <v>451</v>
      </c>
      <c r="Y254" s="348">
        <v>2</v>
      </c>
      <c r="Z254" s="312">
        <v>5</v>
      </c>
      <c r="AA254" s="311">
        <v>1</v>
      </c>
      <c r="AB254" s="312" t="s">
        <v>451</v>
      </c>
      <c r="AC254" s="312" t="s">
        <v>451</v>
      </c>
      <c r="AD254" s="312" t="s">
        <v>451</v>
      </c>
      <c r="AE254" s="312" t="s">
        <v>451</v>
      </c>
      <c r="AF254" s="312" t="s">
        <v>451</v>
      </c>
      <c r="AG254" s="348">
        <v>4</v>
      </c>
      <c r="AH254" s="312">
        <v>5</v>
      </c>
      <c r="AI254" s="311" t="s">
        <v>451</v>
      </c>
      <c r="AJ254" s="312" t="s">
        <v>451</v>
      </c>
      <c r="AK254" s="312" t="s">
        <v>451</v>
      </c>
      <c r="AL254" s="312">
        <v>1</v>
      </c>
      <c r="AM254" s="312" t="s">
        <v>451</v>
      </c>
      <c r="AN254" s="312" t="s">
        <v>451</v>
      </c>
      <c r="AO254" s="348">
        <v>1</v>
      </c>
      <c r="AP254" s="312">
        <v>2</v>
      </c>
      <c r="AQ254" s="311" t="s">
        <v>451</v>
      </c>
      <c r="AR254" s="312" t="s">
        <v>451</v>
      </c>
      <c r="AS254" s="312" t="s">
        <v>451</v>
      </c>
      <c r="AT254" s="312">
        <v>1</v>
      </c>
      <c r="AU254" s="312" t="s">
        <v>451</v>
      </c>
      <c r="AV254" s="312" t="s">
        <v>451</v>
      </c>
      <c r="AW254" s="348">
        <v>5</v>
      </c>
      <c r="AX254" s="312">
        <v>6</v>
      </c>
      <c r="AY254" s="311">
        <v>1</v>
      </c>
      <c r="AZ254" s="312" t="s">
        <v>451</v>
      </c>
      <c r="BA254" s="312" t="s">
        <v>451</v>
      </c>
      <c r="BB254" s="312" t="s">
        <v>451</v>
      </c>
      <c r="BC254" s="312" t="s">
        <v>451</v>
      </c>
      <c r="BD254" s="312" t="s">
        <v>451</v>
      </c>
      <c r="BE254" s="348">
        <v>1</v>
      </c>
      <c r="BF254" s="312">
        <v>2</v>
      </c>
      <c r="BG254" s="311">
        <v>1</v>
      </c>
      <c r="BH254" s="312">
        <v>1</v>
      </c>
      <c r="BI254" s="312" t="s">
        <v>451</v>
      </c>
      <c r="BJ254" s="312" t="s">
        <v>451</v>
      </c>
      <c r="BK254" s="312" t="s">
        <v>451</v>
      </c>
      <c r="BL254" s="348">
        <v>3</v>
      </c>
      <c r="BM254" s="312">
        <v>5</v>
      </c>
      <c r="BN254" s="311" t="s">
        <v>451</v>
      </c>
      <c r="BO254" s="312" t="s">
        <v>451</v>
      </c>
      <c r="BP254" s="312" t="s">
        <v>451</v>
      </c>
      <c r="BQ254" s="312" t="s">
        <v>451</v>
      </c>
      <c r="BR254" s="312" t="s">
        <v>451</v>
      </c>
      <c r="BS254" s="348" t="s">
        <v>451</v>
      </c>
      <c r="BT254" s="348" t="s">
        <v>451</v>
      </c>
    </row>
    <row r="255" spans="2:72">
      <c r="B255" s="737" t="s">
        <v>509</v>
      </c>
      <c r="C255" s="311" t="s">
        <v>451</v>
      </c>
      <c r="D255" s="312" t="s">
        <v>451</v>
      </c>
      <c r="E255" s="312" t="s">
        <v>451</v>
      </c>
      <c r="F255" s="312" t="s">
        <v>451</v>
      </c>
      <c r="G255" s="312" t="s">
        <v>451</v>
      </c>
      <c r="H255" s="312" t="s">
        <v>451</v>
      </c>
      <c r="I255" s="348" t="s">
        <v>451</v>
      </c>
      <c r="J255" s="312" t="s">
        <v>451</v>
      </c>
      <c r="K255" s="311" t="s">
        <v>451</v>
      </c>
      <c r="L255" s="312" t="s">
        <v>451</v>
      </c>
      <c r="M255" s="312" t="s">
        <v>451</v>
      </c>
      <c r="N255" s="312" t="s">
        <v>451</v>
      </c>
      <c r="O255" s="312" t="s">
        <v>451</v>
      </c>
      <c r="P255" s="312" t="s">
        <v>451</v>
      </c>
      <c r="Q255" s="348" t="s">
        <v>451</v>
      </c>
      <c r="R255" s="312" t="s">
        <v>451</v>
      </c>
      <c r="S255" s="311" t="s">
        <v>451</v>
      </c>
      <c r="T255" s="312" t="s">
        <v>451</v>
      </c>
      <c r="U255" s="312" t="s">
        <v>451</v>
      </c>
      <c r="V255" s="312" t="s">
        <v>451</v>
      </c>
      <c r="W255" s="312" t="s">
        <v>451</v>
      </c>
      <c r="X255" s="312" t="s">
        <v>451</v>
      </c>
      <c r="Y255" s="348" t="s">
        <v>451</v>
      </c>
      <c r="Z255" s="312" t="s">
        <v>451</v>
      </c>
      <c r="AA255" s="311" t="s">
        <v>451</v>
      </c>
      <c r="AB255" s="312" t="s">
        <v>451</v>
      </c>
      <c r="AC255" s="312" t="s">
        <v>451</v>
      </c>
      <c r="AD255" s="312" t="s">
        <v>451</v>
      </c>
      <c r="AE255" s="312" t="s">
        <v>451</v>
      </c>
      <c r="AF255" s="312" t="s">
        <v>451</v>
      </c>
      <c r="AG255" s="348" t="s">
        <v>451</v>
      </c>
      <c r="AH255" s="312" t="s">
        <v>451</v>
      </c>
      <c r="AI255" s="311" t="s">
        <v>451</v>
      </c>
      <c r="AJ255" s="312" t="s">
        <v>451</v>
      </c>
      <c r="AK255" s="312" t="s">
        <v>451</v>
      </c>
      <c r="AL255" s="312">
        <v>1</v>
      </c>
      <c r="AM255" s="312" t="s">
        <v>451</v>
      </c>
      <c r="AN255" s="312" t="s">
        <v>451</v>
      </c>
      <c r="AO255" s="348" t="s">
        <v>451</v>
      </c>
      <c r="AP255" s="312">
        <v>1</v>
      </c>
      <c r="AQ255" s="311" t="s">
        <v>451</v>
      </c>
      <c r="AR255" s="312" t="s">
        <v>451</v>
      </c>
      <c r="AS255" s="312" t="s">
        <v>451</v>
      </c>
      <c r="AT255" s="312" t="s">
        <v>451</v>
      </c>
      <c r="AU255" s="312">
        <v>1</v>
      </c>
      <c r="AV255" s="312" t="s">
        <v>451</v>
      </c>
      <c r="AW255" s="348" t="s">
        <v>451</v>
      </c>
      <c r="AX255" s="312">
        <v>1</v>
      </c>
      <c r="AY255" s="311" t="s">
        <v>451</v>
      </c>
      <c r="AZ255" s="312" t="s">
        <v>451</v>
      </c>
      <c r="BA255" s="312" t="s">
        <v>451</v>
      </c>
      <c r="BB255" s="312" t="s">
        <v>451</v>
      </c>
      <c r="BC255" s="312" t="s">
        <v>451</v>
      </c>
      <c r="BD255" s="312" t="s">
        <v>451</v>
      </c>
      <c r="BE255" s="348" t="s">
        <v>451</v>
      </c>
      <c r="BF255" s="312" t="s">
        <v>451</v>
      </c>
      <c r="BG255" s="311" t="s">
        <v>451</v>
      </c>
      <c r="BH255" s="312" t="s">
        <v>451</v>
      </c>
      <c r="BI255" s="312" t="s">
        <v>451</v>
      </c>
      <c r="BJ255" s="312" t="s">
        <v>451</v>
      </c>
      <c r="BK255" s="312" t="s">
        <v>451</v>
      </c>
      <c r="BL255" s="348" t="s">
        <v>451</v>
      </c>
      <c r="BM255" s="312" t="s">
        <v>451</v>
      </c>
      <c r="BN255" s="311" t="s">
        <v>451</v>
      </c>
      <c r="BO255" s="312" t="s">
        <v>451</v>
      </c>
      <c r="BP255" s="312" t="s">
        <v>451</v>
      </c>
      <c r="BQ255" s="312" t="s">
        <v>451</v>
      </c>
      <c r="BR255" s="312" t="s">
        <v>451</v>
      </c>
      <c r="BS255" s="348" t="s">
        <v>451</v>
      </c>
      <c r="BT255" s="348" t="s">
        <v>451</v>
      </c>
    </row>
    <row r="256" spans="2:72">
      <c r="B256" s="737" t="s">
        <v>549</v>
      </c>
      <c r="C256" s="311" t="s">
        <v>451</v>
      </c>
      <c r="D256" s="312" t="s">
        <v>451</v>
      </c>
      <c r="E256" s="312" t="s">
        <v>451</v>
      </c>
      <c r="F256" s="312" t="s">
        <v>451</v>
      </c>
      <c r="G256" s="312">
        <v>1</v>
      </c>
      <c r="H256" s="312" t="s">
        <v>451</v>
      </c>
      <c r="I256" s="348" t="s">
        <v>451</v>
      </c>
      <c r="J256" s="312">
        <v>1</v>
      </c>
      <c r="K256" s="311" t="s">
        <v>451</v>
      </c>
      <c r="L256" s="312" t="s">
        <v>451</v>
      </c>
      <c r="M256" s="312" t="s">
        <v>451</v>
      </c>
      <c r="N256" s="312" t="s">
        <v>451</v>
      </c>
      <c r="O256" s="312">
        <v>1</v>
      </c>
      <c r="P256" s="312" t="s">
        <v>451</v>
      </c>
      <c r="Q256" s="348" t="s">
        <v>451</v>
      </c>
      <c r="R256" s="312">
        <v>1</v>
      </c>
      <c r="S256" s="311" t="s">
        <v>451</v>
      </c>
      <c r="T256" s="312" t="s">
        <v>451</v>
      </c>
      <c r="U256" s="312" t="s">
        <v>451</v>
      </c>
      <c r="V256" s="312">
        <v>1</v>
      </c>
      <c r="W256" s="312">
        <v>1</v>
      </c>
      <c r="X256" s="312" t="s">
        <v>451</v>
      </c>
      <c r="Y256" s="348" t="s">
        <v>451</v>
      </c>
      <c r="Z256" s="312">
        <v>2</v>
      </c>
      <c r="AA256" s="311" t="s">
        <v>451</v>
      </c>
      <c r="AB256" s="312" t="s">
        <v>451</v>
      </c>
      <c r="AC256" s="312" t="s">
        <v>451</v>
      </c>
      <c r="AD256" s="312" t="s">
        <v>451</v>
      </c>
      <c r="AE256" s="312" t="s">
        <v>451</v>
      </c>
      <c r="AF256" s="312" t="s">
        <v>451</v>
      </c>
      <c r="AG256" s="348" t="s">
        <v>451</v>
      </c>
      <c r="AH256" s="312" t="s">
        <v>451</v>
      </c>
      <c r="AI256" s="311" t="s">
        <v>451</v>
      </c>
      <c r="AJ256" s="312" t="s">
        <v>451</v>
      </c>
      <c r="AK256" s="312" t="s">
        <v>451</v>
      </c>
      <c r="AL256" s="312" t="s">
        <v>451</v>
      </c>
      <c r="AM256" s="312" t="s">
        <v>451</v>
      </c>
      <c r="AN256" s="312" t="s">
        <v>451</v>
      </c>
      <c r="AO256" s="348" t="s">
        <v>451</v>
      </c>
      <c r="AP256" s="312" t="s">
        <v>451</v>
      </c>
      <c r="AQ256" s="311" t="s">
        <v>451</v>
      </c>
      <c r="AR256" s="312" t="s">
        <v>451</v>
      </c>
      <c r="AS256" s="312" t="s">
        <v>451</v>
      </c>
      <c r="AT256" s="312" t="s">
        <v>451</v>
      </c>
      <c r="AU256" s="312" t="s">
        <v>451</v>
      </c>
      <c r="AV256" s="312" t="s">
        <v>451</v>
      </c>
      <c r="AW256" s="348" t="s">
        <v>451</v>
      </c>
      <c r="AX256" s="312" t="s">
        <v>451</v>
      </c>
      <c r="AY256" s="311" t="s">
        <v>451</v>
      </c>
      <c r="AZ256" s="312" t="s">
        <v>451</v>
      </c>
      <c r="BA256" s="312" t="s">
        <v>451</v>
      </c>
      <c r="BB256" s="312" t="s">
        <v>451</v>
      </c>
      <c r="BC256" s="312" t="s">
        <v>451</v>
      </c>
      <c r="BD256" s="312" t="s">
        <v>451</v>
      </c>
      <c r="BE256" s="348" t="s">
        <v>451</v>
      </c>
      <c r="BF256" s="312" t="s">
        <v>451</v>
      </c>
      <c r="BG256" s="311" t="s">
        <v>451</v>
      </c>
      <c r="BH256" s="312" t="s">
        <v>451</v>
      </c>
      <c r="BI256" s="312" t="s">
        <v>451</v>
      </c>
      <c r="BJ256" s="312" t="s">
        <v>451</v>
      </c>
      <c r="BK256" s="312" t="s">
        <v>451</v>
      </c>
      <c r="BL256" s="348" t="s">
        <v>451</v>
      </c>
      <c r="BM256" s="312" t="s">
        <v>451</v>
      </c>
      <c r="BN256" s="311" t="s">
        <v>451</v>
      </c>
      <c r="BO256" s="312" t="s">
        <v>451</v>
      </c>
      <c r="BP256" s="312" t="s">
        <v>451</v>
      </c>
      <c r="BQ256" s="312" t="s">
        <v>451</v>
      </c>
      <c r="BR256" s="312" t="s">
        <v>451</v>
      </c>
      <c r="BS256" s="348" t="s">
        <v>451</v>
      </c>
      <c r="BT256" s="348" t="s">
        <v>451</v>
      </c>
    </row>
    <row r="257" spans="2:72">
      <c r="B257" s="737" t="s">
        <v>530</v>
      </c>
      <c r="C257" s="311" t="s">
        <v>451</v>
      </c>
      <c r="D257" s="312" t="s">
        <v>451</v>
      </c>
      <c r="E257" s="312" t="s">
        <v>451</v>
      </c>
      <c r="F257" s="312" t="s">
        <v>451</v>
      </c>
      <c r="G257" s="312" t="s">
        <v>451</v>
      </c>
      <c r="H257" s="312" t="s">
        <v>451</v>
      </c>
      <c r="I257" s="348" t="s">
        <v>451</v>
      </c>
      <c r="J257" s="312" t="s">
        <v>451</v>
      </c>
      <c r="K257" s="311" t="s">
        <v>451</v>
      </c>
      <c r="L257" s="312" t="s">
        <v>451</v>
      </c>
      <c r="M257" s="312" t="s">
        <v>451</v>
      </c>
      <c r="N257" s="312" t="s">
        <v>451</v>
      </c>
      <c r="O257" s="312" t="s">
        <v>451</v>
      </c>
      <c r="P257" s="312" t="s">
        <v>451</v>
      </c>
      <c r="Q257" s="348" t="s">
        <v>451</v>
      </c>
      <c r="R257" s="312" t="s">
        <v>451</v>
      </c>
      <c r="S257" s="311" t="s">
        <v>451</v>
      </c>
      <c r="T257" s="312" t="s">
        <v>451</v>
      </c>
      <c r="U257" s="312" t="s">
        <v>451</v>
      </c>
      <c r="V257" s="312" t="s">
        <v>451</v>
      </c>
      <c r="W257" s="312" t="s">
        <v>451</v>
      </c>
      <c r="X257" s="312" t="s">
        <v>451</v>
      </c>
      <c r="Y257" s="348">
        <v>1</v>
      </c>
      <c r="Z257" s="312">
        <v>1</v>
      </c>
      <c r="AA257" s="311" t="s">
        <v>451</v>
      </c>
      <c r="AB257" s="312" t="s">
        <v>451</v>
      </c>
      <c r="AC257" s="312" t="s">
        <v>451</v>
      </c>
      <c r="AD257" s="312" t="s">
        <v>451</v>
      </c>
      <c r="AE257" s="312" t="s">
        <v>451</v>
      </c>
      <c r="AF257" s="312" t="s">
        <v>451</v>
      </c>
      <c r="AG257" s="348" t="s">
        <v>451</v>
      </c>
      <c r="AH257" s="312" t="s">
        <v>451</v>
      </c>
      <c r="AI257" s="311" t="s">
        <v>451</v>
      </c>
      <c r="AJ257" s="312" t="s">
        <v>451</v>
      </c>
      <c r="AK257" s="312" t="s">
        <v>451</v>
      </c>
      <c r="AL257" s="312" t="s">
        <v>451</v>
      </c>
      <c r="AM257" s="312" t="s">
        <v>451</v>
      </c>
      <c r="AN257" s="312" t="s">
        <v>451</v>
      </c>
      <c r="AO257" s="348" t="s">
        <v>451</v>
      </c>
      <c r="AP257" s="312" t="s">
        <v>451</v>
      </c>
      <c r="AQ257" s="311" t="s">
        <v>451</v>
      </c>
      <c r="AR257" s="312" t="s">
        <v>451</v>
      </c>
      <c r="AS257" s="312" t="s">
        <v>451</v>
      </c>
      <c r="AT257" s="312" t="s">
        <v>451</v>
      </c>
      <c r="AU257" s="312" t="s">
        <v>451</v>
      </c>
      <c r="AV257" s="312" t="s">
        <v>451</v>
      </c>
      <c r="AW257" s="348" t="s">
        <v>451</v>
      </c>
      <c r="AX257" s="312" t="s">
        <v>451</v>
      </c>
      <c r="AY257" s="311" t="s">
        <v>451</v>
      </c>
      <c r="AZ257" s="312" t="s">
        <v>451</v>
      </c>
      <c r="BA257" s="312" t="s">
        <v>451</v>
      </c>
      <c r="BB257" s="312" t="s">
        <v>451</v>
      </c>
      <c r="BC257" s="312" t="s">
        <v>451</v>
      </c>
      <c r="BD257" s="312" t="s">
        <v>451</v>
      </c>
      <c r="BE257" s="348" t="s">
        <v>451</v>
      </c>
      <c r="BF257" s="312" t="s">
        <v>451</v>
      </c>
      <c r="BG257" s="311" t="s">
        <v>451</v>
      </c>
      <c r="BH257" s="312" t="s">
        <v>451</v>
      </c>
      <c r="BI257" s="312" t="s">
        <v>451</v>
      </c>
      <c r="BJ257" s="312" t="s">
        <v>451</v>
      </c>
      <c r="BK257" s="312" t="s">
        <v>451</v>
      </c>
      <c r="BL257" s="348" t="s">
        <v>451</v>
      </c>
      <c r="BM257" s="312" t="s">
        <v>451</v>
      </c>
      <c r="BN257" s="311" t="s">
        <v>451</v>
      </c>
      <c r="BO257" s="312" t="s">
        <v>451</v>
      </c>
      <c r="BP257" s="312" t="s">
        <v>451</v>
      </c>
      <c r="BQ257" s="312" t="s">
        <v>451</v>
      </c>
      <c r="BR257" s="312" t="s">
        <v>451</v>
      </c>
      <c r="BS257" s="348" t="s">
        <v>451</v>
      </c>
      <c r="BT257" s="348" t="s">
        <v>451</v>
      </c>
    </row>
    <row r="258" spans="2:72">
      <c r="B258" s="737" t="s">
        <v>545</v>
      </c>
      <c r="C258" s="311" t="s">
        <v>451</v>
      </c>
      <c r="D258" s="312" t="s">
        <v>451</v>
      </c>
      <c r="E258" s="312" t="s">
        <v>451</v>
      </c>
      <c r="F258" s="312" t="s">
        <v>451</v>
      </c>
      <c r="G258" s="312" t="s">
        <v>451</v>
      </c>
      <c r="H258" s="312" t="s">
        <v>451</v>
      </c>
      <c r="I258" s="348" t="s">
        <v>451</v>
      </c>
      <c r="J258" s="312" t="s">
        <v>451</v>
      </c>
      <c r="K258" s="311" t="s">
        <v>451</v>
      </c>
      <c r="L258" s="312" t="s">
        <v>451</v>
      </c>
      <c r="M258" s="312" t="s">
        <v>451</v>
      </c>
      <c r="N258" s="312" t="s">
        <v>451</v>
      </c>
      <c r="O258" s="312" t="s">
        <v>451</v>
      </c>
      <c r="P258" s="312" t="s">
        <v>451</v>
      </c>
      <c r="Q258" s="348" t="s">
        <v>451</v>
      </c>
      <c r="R258" s="312" t="s">
        <v>451</v>
      </c>
      <c r="S258" s="311" t="s">
        <v>451</v>
      </c>
      <c r="T258" s="312">
        <v>1</v>
      </c>
      <c r="U258" s="312" t="s">
        <v>451</v>
      </c>
      <c r="V258" s="312" t="s">
        <v>451</v>
      </c>
      <c r="W258" s="312" t="s">
        <v>451</v>
      </c>
      <c r="X258" s="312" t="s">
        <v>451</v>
      </c>
      <c r="Y258" s="348" t="s">
        <v>451</v>
      </c>
      <c r="Z258" s="312">
        <v>1</v>
      </c>
      <c r="AA258" s="311" t="s">
        <v>451</v>
      </c>
      <c r="AB258" s="312" t="s">
        <v>451</v>
      </c>
      <c r="AC258" s="312" t="s">
        <v>451</v>
      </c>
      <c r="AD258" s="312" t="s">
        <v>451</v>
      </c>
      <c r="AE258" s="312" t="s">
        <v>451</v>
      </c>
      <c r="AF258" s="312" t="s">
        <v>451</v>
      </c>
      <c r="AG258" s="348" t="s">
        <v>451</v>
      </c>
      <c r="AH258" s="312" t="s">
        <v>451</v>
      </c>
      <c r="AI258" s="311" t="s">
        <v>451</v>
      </c>
      <c r="AJ258" s="312" t="s">
        <v>451</v>
      </c>
      <c r="AK258" s="312" t="s">
        <v>451</v>
      </c>
      <c r="AL258" s="312" t="s">
        <v>451</v>
      </c>
      <c r="AM258" s="312" t="s">
        <v>451</v>
      </c>
      <c r="AN258" s="312" t="s">
        <v>451</v>
      </c>
      <c r="AO258" s="348" t="s">
        <v>451</v>
      </c>
      <c r="AP258" s="312" t="s">
        <v>451</v>
      </c>
      <c r="AQ258" s="311" t="s">
        <v>451</v>
      </c>
      <c r="AR258" s="312" t="s">
        <v>451</v>
      </c>
      <c r="AS258" s="312" t="s">
        <v>451</v>
      </c>
      <c r="AT258" s="312" t="s">
        <v>451</v>
      </c>
      <c r="AU258" s="312" t="s">
        <v>451</v>
      </c>
      <c r="AV258" s="312" t="s">
        <v>451</v>
      </c>
      <c r="AW258" s="348" t="s">
        <v>451</v>
      </c>
      <c r="AX258" s="312" t="s">
        <v>451</v>
      </c>
      <c r="AY258" s="311" t="s">
        <v>451</v>
      </c>
      <c r="AZ258" s="312" t="s">
        <v>451</v>
      </c>
      <c r="BA258" s="312" t="s">
        <v>451</v>
      </c>
      <c r="BB258" s="312" t="s">
        <v>451</v>
      </c>
      <c r="BC258" s="312" t="s">
        <v>451</v>
      </c>
      <c r="BD258" s="312" t="s">
        <v>451</v>
      </c>
      <c r="BE258" s="348" t="s">
        <v>451</v>
      </c>
      <c r="BF258" s="312" t="s">
        <v>451</v>
      </c>
      <c r="BG258" s="311" t="s">
        <v>451</v>
      </c>
      <c r="BH258" s="312" t="s">
        <v>451</v>
      </c>
      <c r="BI258" s="312" t="s">
        <v>451</v>
      </c>
      <c r="BJ258" s="312" t="s">
        <v>451</v>
      </c>
      <c r="BK258" s="312" t="s">
        <v>451</v>
      </c>
      <c r="BL258" s="348" t="s">
        <v>451</v>
      </c>
      <c r="BM258" s="312" t="s">
        <v>451</v>
      </c>
      <c r="BN258" s="311" t="s">
        <v>451</v>
      </c>
      <c r="BO258" s="312" t="s">
        <v>451</v>
      </c>
      <c r="BP258" s="312" t="s">
        <v>451</v>
      </c>
      <c r="BQ258" s="312" t="s">
        <v>451</v>
      </c>
      <c r="BR258" s="312" t="s">
        <v>451</v>
      </c>
      <c r="BS258" s="348" t="s">
        <v>451</v>
      </c>
      <c r="BT258" s="348" t="s">
        <v>451</v>
      </c>
    </row>
    <row r="259" spans="2:72">
      <c r="B259" s="736" t="s">
        <v>1110</v>
      </c>
      <c r="C259" s="354" t="s">
        <v>451</v>
      </c>
      <c r="D259" s="355" t="s">
        <v>451</v>
      </c>
      <c r="E259" s="355" t="s">
        <v>451</v>
      </c>
      <c r="F259" s="355" t="s">
        <v>451</v>
      </c>
      <c r="G259" s="355" t="s">
        <v>451</v>
      </c>
      <c r="H259" s="355" t="s">
        <v>451</v>
      </c>
      <c r="I259" s="356" t="s">
        <v>451</v>
      </c>
      <c r="J259" s="355" t="s">
        <v>451</v>
      </c>
      <c r="K259" s="354" t="s">
        <v>451</v>
      </c>
      <c r="L259" s="355">
        <v>1</v>
      </c>
      <c r="M259" s="355" t="s">
        <v>451</v>
      </c>
      <c r="N259" s="355" t="s">
        <v>451</v>
      </c>
      <c r="O259" s="355" t="s">
        <v>451</v>
      </c>
      <c r="P259" s="355" t="s">
        <v>451</v>
      </c>
      <c r="Q259" s="356" t="s">
        <v>451</v>
      </c>
      <c r="R259" s="355">
        <v>1</v>
      </c>
      <c r="S259" s="354" t="s">
        <v>451</v>
      </c>
      <c r="T259" s="355" t="s">
        <v>451</v>
      </c>
      <c r="U259" s="355" t="s">
        <v>451</v>
      </c>
      <c r="V259" s="355">
        <v>1</v>
      </c>
      <c r="W259" s="355" t="s">
        <v>451</v>
      </c>
      <c r="X259" s="355" t="s">
        <v>451</v>
      </c>
      <c r="Y259" s="356" t="s">
        <v>451</v>
      </c>
      <c r="Z259" s="355">
        <v>1</v>
      </c>
      <c r="AA259" s="354" t="s">
        <v>451</v>
      </c>
      <c r="AB259" s="355" t="s">
        <v>451</v>
      </c>
      <c r="AC259" s="355" t="s">
        <v>451</v>
      </c>
      <c r="AD259" s="355" t="s">
        <v>451</v>
      </c>
      <c r="AE259" s="355" t="s">
        <v>451</v>
      </c>
      <c r="AF259" s="355" t="s">
        <v>451</v>
      </c>
      <c r="AG259" s="356" t="s">
        <v>451</v>
      </c>
      <c r="AH259" s="355" t="s">
        <v>451</v>
      </c>
      <c r="AI259" s="354" t="s">
        <v>451</v>
      </c>
      <c r="AJ259" s="355" t="s">
        <v>451</v>
      </c>
      <c r="AK259" s="355" t="s">
        <v>451</v>
      </c>
      <c r="AL259" s="355" t="s">
        <v>451</v>
      </c>
      <c r="AM259" s="355" t="s">
        <v>451</v>
      </c>
      <c r="AN259" s="355" t="s">
        <v>451</v>
      </c>
      <c r="AO259" s="356" t="s">
        <v>451</v>
      </c>
      <c r="AP259" s="355" t="s">
        <v>451</v>
      </c>
      <c r="AQ259" s="354" t="s">
        <v>451</v>
      </c>
      <c r="AR259" s="355" t="s">
        <v>451</v>
      </c>
      <c r="AS259" s="355" t="s">
        <v>451</v>
      </c>
      <c r="AT259" s="355" t="s">
        <v>451</v>
      </c>
      <c r="AU259" s="355" t="s">
        <v>451</v>
      </c>
      <c r="AV259" s="355" t="s">
        <v>451</v>
      </c>
      <c r="AW259" s="356" t="s">
        <v>451</v>
      </c>
      <c r="AX259" s="355" t="s">
        <v>451</v>
      </c>
      <c r="AY259" s="354" t="s">
        <v>451</v>
      </c>
      <c r="AZ259" s="355" t="s">
        <v>451</v>
      </c>
      <c r="BA259" s="355" t="s">
        <v>451</v>
      </c>
      <c r="BB259" s="355" t="s">
        <v>451</v>
      </c>
      <c r="BC259" s="355" t="s">
        <v>451</v>
      </c>
      <c r="BD259" s="355" t="s">
        <v>451</v>
      </c>
      <c r="BE259" s="356" t="s">
        <v>451</v>
      </c>
      <c r="BF259" s="355" t="s">
        <v>451</v>
      </c>
      <c r="BG259" s="354" t="s">
        <v>451</v>
      </c>
      <c r="BH259" s="355" t="s">
        <v>451</v>
      </c>
      <c r="BI259" s="355" t="s">
        <v>451</v>
      </c>
      <c r="BJ259" s="355" t="s">
        <v>451</v>
      </c>
      <c r="BK259" s="355" t="s">
        <v>451</v>
      </c>
      <c r="BL259" s="356" t="s">
        <v>451</v>
      </c>
      <c r="BM259" s="355" t="s">
        <v>451</v>
      </c>
      <c r="BN259" s="354" t="s">
        <v>451</v>
      </c>
      <c r="BO259" s="355" t="s">
        <v>451</v>
      </c>
      <c r="BP259" s="355" t="s">
        <v>451</v>
      </c>
      <c r="BQ259" s="355" t="s">
        <v>451</v>
      </c>
      <c r="BR259" s="355" t="s">
        <v>451</v>
      </c>
      <c r="BS259" s="356" t="s">
        <v>451</v>
      </c>
      <c r="BT259" s="356" t="s">
        <v>451</v>
      </c>
    </row>
    <row r="260" spans="2:72">
      <c r="B260" s="737" t="s">
        <v>1111</v>
      </c>
      <c r="C260" s="311" t="s">
        <v>451</v>
      </c>
      <c r="D260" s="312" t="s">
        <v>451</v>
      </c>
      <c r="E260" s="312" t="s">
        <v>451</v>
      </c>
      <c r="F260" s="312" t="s">
        <v>451</v>
      </c>
      <c r="G260" s="312" t="s">
        <v>451</v>
      </c>
      <c r="H260" s="312" t="s">
        <v>451</v>
      </c>
      <c r="I260" s="348" t="s">
        <v>451</v>
      </c>
      <c r="J260" s="312" t="s">
        <v>451</v>
      </c>
      <c r="K260" s="311" t="s">
        <v>451</v>
      </c>
      <c r="L260" s="312">
        <v>1</v>
      </c>
      <c r="M260" s="312" t="s">
        <v>451</v>
      </c>
      <c r="N260" s="312" t="s">
        <v>451</v>
      </c>
      <c r="O260" s="312" t="s">
        <v>451</v>
      </c>
      <c r="P260" s="312" t="s">
        <v>451</v>
      </c>
      <c r="Q260" s="348" t="s">
        <v>451</v>
      </c>
      <c r="R260" s="312">
        <v>1</v>
      </c>
      <c r="S260" s="311" t="s">
        <v>451</v>
      </c>
      <c r="T260" s="312" t="s">
        <v>451</v>
      </c>
      <c r="U260" s="312" t="s">
        <v>451</v>
      </c>
      <c r="V260" s="312">
        <v>1</v>
      </c>
      <c r="W260" s="312" t="s">
        <v>451</v>
      </c>
      <c r="X260" s="312" t="s">
        <v>451</v>
      </c>
      <c r="Y260" s="348" t="s">
        <v>451</v>
      </c>
      <c r="Z260" s="312">
        <v>1</v>
      </c>
      <c r="AA260" s="311" t="s">
        <v>451</v>
      </c>
      <c r="AB260" s="312" t="s">
        <v>451</v>
      </c>
      <c r="AC260" s="312" t="s">
        <v>451</v>
      </c>
      <c r="AD260" s="312" t="s">
        <v>451</v>
      </c>
      <c r="AE260" s="312" t="s">
        <v>451</v>
      </c>
      <c r="AF260" s="312" t="s">
        <v>451</v>
      </c>
      <c r="AG260" s="348" t="s">
        <v>451</v>
      </c>
      <c r="AH260" s="312" t="s">
        <v>451</v>
      </c>
      <c r="AI260" s="311" t="s">
        <v>451</v>
      </c>
      <c r="AJ260" s="312" t="s">
        <v>451</v>
      </c>
      <c r="AK260" s="312" t="s">
        <v>451</v>
      </c>
      <c r="AL260" s="312" t="s">
        <v>451</v>
      </c>
      <c r="AM260" s="312" t="s">
        <v>451</v>
      </c>
      <c r="AN260" s="312" t="s">
        <v>451</v>
      </c>
      <c r="AO260" s="348" t="s">
        <v>451</v>
      </c>
      <c r="AP260" s="312" t="s">
        <v>451</v>
      </c>
      <c r="AQ260" s="311" t="s">
        <v>451</v>
      </c>
      <c r="AR260" s="312" t="s">
        <v>451</v>
      </c>
      <c r="AS260" s="312" t="s">
        <v>451</v>
      </c>
      <c r="AT260" s="312" t="s">
        <v>451</v>
      </c>
      <c r="AU260" s="312" t="s">
        <v>451</v>
      </c>
      <c r="AV260" s="312" t="s">
        <v>451</v>
      </c>
      <c r="AW260" s="348" t="s">
        <v>451</v>
      </c>
      <c r="AX260" s="312" t="s">
        <v>451</v>
      </c>
      <c r="AY260" s="311" t="s">
        <v>451</v>
      </c>
      <c r="AZ260" s="312" t="s">
        <v>451</v>
      </c>
      <c r="BA260" s="312" t="s">
        <v>451</v>
      </c>
      <c r="BB260" s="312" t="s">
        <v>451</v>
      </c>
      <c r="BC260" s="312" t="s">
        <v>451</v>
      </c>
      <c r="BD260" s="312" t="s">
        <v>451</v>
      </c>
      <c r="BE260" s="348" t="s">
        <v>451</v>
      </c>
      <c r="BF260" s="312" t="s">
        <v>451</v>
      </c>
      <c r="BG260" s="311" t="s">
        <v>451</v>
      </c>
      <c r="BH260" s="312" t="s">
        <v>451</v>
      </c>
      <c r="BI260" s="312" t="s">
        <v>451</v>
      </c>
      <c r="BJ260" s="312" t="s">
        <v>451</v>
      </c>
      <c r="BK260" s="312" t="s">
        <v>451</v>
      </c>
      <c r="BL260" s="348" t="s">
        <v>451</v>
      </c>
      <c r="BM260" s="312" t="s">
        <v>451</v>
      </c>
      <c r="BN260" s="311" t="s">
        <v>451</v>
      </c>
      <c r="BO260" s="312" t="s">
        <v>451</v>
      </c>
      <c r="BP260" s="312" t="s">
        <v>451</v>
      </c>
      <c r="BQ260" s="312" t="s">
        <v>451</v>
      </c>
      <c r="BR260" s="312" t="s">
        <v>451</v>
      </c>
      <c r="BS260" s="348" t="s">
        <v>451</v>
      </c>
      <c r="BT260" s="348" t="s">
        <v>451</v>
      </c>
    </row>
    <row r="261" spans="2:72">
      <c r="B261" s="736" t="s">
        <v>1112</v>
      </c>
      <c r="C261" s="354" t="s">
        <v>451</v>
      </c>
      <c r="D261" s="355" t="s">
        <v>451</v>
      </c>
      <c r="E261" s="355" t="s">
        <v>451</v>
      </c>
      <c r="F261" s="355" t="s">
        <v>451</v>
      </c>
      <c r="G261" s="355" t="s">
        <v>451</v>
      </c>
      <c r="H261" s="355" t="s">
        <v>451</v>
      </c>
      <c r="I261" s="356" t="s">
        <v>451</v>
      </c>
      <c r="J261" s="355" t="s">
        <v>451</v>
      </c>
      <c r="K261" s="354" t="s">
        <v>451</v>
      </c>
      <c r="L261" s="355" t="s">
        <v>451</v>
      </c>
      <c r="M261" s="355" t="s">
        <v>451</v>
      </c>
      <c r="N261" s="355" t="s">
        <v>451</v>
      </c>
      <c r="O261" s="355" t="s">
        <v>451</v>
      </c>
      <c r="P261" s="355" t="s">
        <v>451</v>
      </c>
      <c r="Q261" s="356" t="s">
        <v>451</v>
      </c>
      <c r="R261" s="355" t="s">
        <v>451</v>
      </c>
      <c r="S261" s="354" t="s">
        <v>451</v>
      </c>
      <c r="T261" s="355" t="s">
        <v>451</v>
      </c>
      <c r="U261" s="355" t="s">
        <v>451</v>
      </c>
      <c r="V261" s="355" t="s">
        <v>451</v>
      </c>
      <c r="W261" s="355" t="s">
        <v>451</v>
      </c>
      <c r="X261" s="355" t="s">
        <v>451</v>
      </c>
      <c r="Y261" s="356" t="s">
        <v>451</v>
      </c>
      <c r="Z261" s="355" t="s">
        <v>451</v>
      </c>
      <c r="AA261" s="354" t="s">
        <v>451</v>
      </c>
      <c r="AB261" s="355" t="s">
        <v>451</v>
      </c>
      <c r="AC261" s="355" t="s">
        <v>451</v>
      </c>
      <c r="AD261" s="355" t="s">
        <v>451</v>
      </c>
      <c r="AE261" s="355" t="s">
        <v>451</v>
      </c>
      <c r="AF261" s="355" t="s">
        <v>451</v>
      </c>
      <c r="AG261" s="356" t="s">
        <v>451</v>
      </c>
      <c r="AH261" s="355" t="s">
        <v>451</v>
      </c>
      <c r="AI261" s="354" t="s">
        <v>451</v>
      </c>
      <c r="AJ261" s="355" t="s">
        <v>451</v>
      </c>
      <c r="AK261" s="355" t="s">
        <v>451</v>
      </c>
      <c r="AL261" s="355" t="s">
        <v>451</v>
      </c>
      <c r="AM261" s="355" t="s">
        <v>451</v>
      </c>
      <c r="AN261" s="355" t="s">
        <v>451</v>
      </c>
      <c r="AO261" s="356" t="s">
        <v>451</v>
      </c>
      <c r="AP261" s="355" t="s">
        <v>451</v>
      </c>
      <c r="AQ261" s="354" t="s">
        <v>451</v>
      </c>
      <c r="AR261" s="355" t="s">
        <v>451</v>
      </c>
      <c r="AS261" s="355" t="s">
        <v>451</v>
      </c>
      <c r="AT261" s="355">
        <v>1</v>
      </c>
      <c r="AU261" s="355" t="s">
        <v>451</v>
      </c>
      <c r="AV261" s="355" t="s">
        <v>451</v>
      </c>
      <c r="AW261" s="356" t="s">
        <v>451</v>
      </c>
      <c r="AX261" s="355">
        <v>1</v>
      </c>
      <c r="AY261" s="354" t="s">
        <v>451</v>
      </c>
      <c r="AZ261" s="355" t="s">
        <v>451</v>
      </c>
      <c r="BA261" s="355" t="s">
        <v>451</v>
      </c>
      <c r="BB261" s="355" t="s">
        <v>451</v>
      </c>
      <c r="BC261" s="355" t="s">
        <v>451</v>
      </c>
      <c r="BD261" s="355" t="s">
        <v>451</v>
      </c>
      <c r="BE261" s="356" t="s">
        <v>451</v>
      </c>
      <c r="BF261" s="355" t="s">
        <v>451</v>
      </c>
      <c r="BG261" s="354" t="s">
        <v>451</v>
      </c>
      <c r="BH261" s="355" t="s">
        <v>451</v>
      </c>
      <c r="BI261" s="355" t="s">
        <v>451</v>
      </c>
      <c r="BJ261" s="355" t="s">
        <v>451</v>
      </c>
      <c r="BK261" s="355" t="s">
        <v>451</v>
      </c>
      <c r="BL261" s="356" t="s">
        <v>451</v>
      </c>
      <c r="BM261" s="355" t="s">
        <v>451</v>
      </c>
      <c r="BN261" s="354" t="s">
        <v>451</v>
      </c>
      <c r="BO261" s="355" t="s">
        <v>451</v>
      </c>
      <c r="BP261" s="355" t="s">
        <v>451</v>
      </c>
      <c r="BQ261" s="355" t="s">
        <v>451</v>
      </c>
      <c r="BR261" s="355" t="s">
        <v>451</v>
      </c>
      <c r="BS261" s="356" t="s">
        <v>451</v>
      </c>
      <c r="BT261" s="356" t="s">
        <v>451</v>
      </c>
    </row>
    <row r="262" spans="2:72">
      <c r="B262" s="737" t="s">
        <v>548</v>
      </c>
      <c r="C262" s="311" t="s">
        <v>451</v>
      </c>
      <c r="D262" s="312" t="s">
        <v>451</v>
      </c>
      <c r="E262" s="312" t="s">
        <v>451</v>
      </c>
      <c r="F262" s="312" t="s">
        <v>451</v>
      </c>
      <c r="G262" s="312" t="s">
        <v>451</v>
      </c>
      <c r="H262" s="312" t="s">
        <v>451</v>
      </c>
      <c r="I262" s="348" t="s">
        <v>451</v>
      </c>
      <c r="J262" s="312" t="s">
        <v>451</v>
      </c>
      <c r="K262" s="311" t="s">
        <v>451</v>
      </c>
      <c r="L262" s="312" t="s">
        <v>451</v>
      </c>
      <c r="M262" s="312" t="s">
        <v>451</v>
      </c>
      <c r="N262" s="312" t="s">
        <v>451</v>
      </c>
      <c r="O262" s="312" t="s">
        <v>451</v>
      </c>
      <c r="P262" s="312" t="s">
        <v>451</v>
      </c>
      <c r="Q262" s="348" t="s">
        <v>451</v>
      </c>
      <c r="R262" s="312" t="s">
        <v>451</v>
      </c>
      <c r="S262" s="311" t="s">
        <v>451</v>
      </c>
      <c r="T262" s="312" t="s">
        <v>451</v>
      </c>
      <c r="U262" s="312" t="s">
        <v>451</v>
      </c>
      <c r="V262" s="312" t="s">
        <v>451</v>
      </c>
      <c r="W262" s="312" t="s">
        <v>451</v>
      </c>
      <c r="X262" s="312" t="s">
        <v>451</v>
      </c>
      <c r="Y262" s="348" t="s">
        <v>451</v>
      </c>
      <c r="Z262" s="312" t="s">
        <v>451</v>
      </c>
      <c r="AA262" s="311" t="s">
        <v>451</v>
      </c>
      <c r="AB262" s="312" t="s">
        <v>451</v>
      </c>
      <c r="AC262" s="312" t="s">
        <v>451</v>
      </c>
      <c r="AD262" s="312" t="s">
        <v>451</v>
      </c>
      <c r="AE262" s="312" t="s">
        <v>451</v>
      </c>
      <c r="AF262" s="312" t="s">
        <v>451</v>
      </c>
      <c r="AG262" s="348" t="s">
        <v>451</v>
      </c>
      <c r="AH262" s="312" t="s">
        <v>451</v>
      </c>
      <c r="AI262" s="311" t="s">
        <v>451</v>
      </c>
      <c r="AJ262" s="312" t="s">
        <v>451</v>
      </c>
      <c r="AK262" s="312" t="s">
        <v>451</v>
      </c>
      <c r="AL262" s="312" t="s">
        <v>451</v>
      </c>
      <c r="AM262" s="312" t="s">
        <v>451</v>
      </c>
      <c r="AN262" s="312" t="s">
        <v>451</v>
      </c>
      <c r="AO262" s="348" t="s">
        <v>451</v>
      </c>
      <c r="AP262" s="312" t="s">
        <v>451</v>
      </c>
      <c r="AQ262" s="311" t="s">
        <v>451</v>
      </c>
      <c r="AR262" s="312" t="s">
        <v>451</v>
      </c>
      <c r="AS262" s="312" t="s">
        <v>451</v>
      </c>
      <c r="AT262" s="312">
        <v>1</v>
      </c>
      <c r="AU262" s="312" t="s">
        <v>451</v>
      </c>
      <c r="AV262" s="312" t="s">
        <v>451</v>
      </c>
      <c r="AW262" s="348" t="s">
        <v>451</v>
      </c>
      <c r="AX262" s="312">
        <v>1</v>
      </c>
      <c r="AY262" s="311" t="s">
        <v>451</v>
      </c>
      <c r="AZ262" s="312" t="s">
        <v>451</v>
      </c>
      <c r="BA262" s="312" t="s">
        <v>451</v>
      </c>
      <c r="BB262" s="312" t="s">
        <v>451</v>
      </c>
      <c r="BC262" s="312" t="s">
        <v>451</v>
      </c>
      <c r="BD262" s="312" t="s">
        <v>451</v>
      </c>
      <c r="BE262" s="348" t="s">
        <v>451</v>
      </c>
      <c r="BF262" s="312" t="s">
        <v>451</v>
      </c>
      <c r="BG262" s="311" t="s">
        <v>451</v>
      </c>
      <c r="BH262" s="312" t="s">
        <v>451</v>
      </c>
      <c r="BI262" s="312" t="s">
        <v>451</v>
      </c>
      <c r="BJ262" s="312" t="s">
        <v>451</v>
      </c>
      <c r="BK262" s="312" t="s">
        <v>451</v>
      </c>
      <c r="BL262" s="348" t="s">
        <v>451</v>
      </c>
      <c r="BM262" s="312" t="s">
        <v>451</v>
      </c>
      <c r="BN262" s="311" t="s">
        <v>451</v>
      </c>
      <c r="BO262" s="312" t="s">
        <v>451</v>
      </c>
      <c r="BP262" s="312" t="s">
        <v>451</v>
      </c>
      <c r="BQ262" s="312" t="s">
        <v>451</v>
      </c>
      <c r="BR262" s="312" t="s">
        <v>451</v>
      </c>
      <c r="BS262" s="348" t="s">
        <v>451</v>
      </c>
      <c r="BT262" s="348" t="s">
        <v>451</v>
      </c>
    </row>
    <row r="263" spans="2:72">
      <c r="B263" s="736" t="s">
        <v>1113</v>
      </c>
      <c r="C263" s="354">
        <v>1</v>
      </c>
      <c r="D263" s="355" t="s">
        <v>451</v>
      </c>
      <c r="E263" s="355">
        <v>1</v>
      </c>
      <c r="F263" s="355" t="s">
        <v>451</v>
      </c>
      <c r="G263" s="355">
        <v>3</v>
      </c>
      <c r="H263" s="355" t="s">
        <v>451</v>
      </c>
      <c r="I263" s="356">
        <v>1</v>
      </c>
      <c r="J263" s="355">
        <v>6</v>
      </c>
      <c r="K263" s="354" t="s">
        <v>451</v>
      </c>
      <c r="L263" s="355" t="s">
        <v>451</v>
      </c>
      <c r="M263" s="355" t="s">
        <v>451</v>
      </c>
      <c r="N263" s="355">
        <v>1</v>
      </c>
      <c r="O263" s="355">
        <v>3</v>
      </c>
      <c r="P263" s="355" t="s">
        <v>451</v>
      </c>
      <c r="Q263" s="356" t="s">
        <v>451</v>
      </c>
      <c r="R263" s="355">
        <v>4</v>
      </c>
      <c r="S263" s="354" t="s">
        <v>451</v>
      </c>
      <c r="T263" s="355" t="s">
        <v>451</v>
      </c>
      <c r="U263" s="355" t="s">
        <v>451</v>
      </c>
      <c r="V263" s="355" t="s">
        <v>451</v>
      </c>
      <c r="W263" s="355">
        <v>1</v>
      </c>
      <c r="X263" s="355" t="s">
        <v>451</v>
      </c>
      <c r="Y263" s="356" t="s">
        <v>451</v>
      </c>
      <c r="Z263" s="355">
        <v>1</v>
      </c>
      <c r="AA263" s="354">
        <v>1</v>
      </c>
      <c r="AB263" s="355" t="s">
        <v>451</v>
      </c>
      <c r="AC263" s="355" t="s">
        <v>451</v>
      </c>
      <c r="AD263" s="355">
        <v>1</v>
      </c>
      <c r="AE263" s="355" t="s">
        <v>451</v>
      </c>
      <c r="AF263" s="355" t="s">
        <v>451</v>
      </c>
      <c r="AG263" s="356">
        <v>1</v>
      </c>
      <c r="AH263" s="355">
        <v>3</v>
      </c>
      <c r="AI263" s="354">
        <v>1</v>
      </c>
      <c r="AJ263" s="355">
        <v>1</v>
      </c>
      <c r="AK263" s="355" t="s">
        <v>451</v>
      </c>
      <c r="AL263" s="355">
        <v>2</v>
      </c>
      <c r="AM263" s="355">
        <v>2</v>
      </c>
      <c r="AN263" s="355" t="s">
        <v>451</v>
      </c>
      <c r="AO263" s="356" t="s">
        <v>451</v>
      </c>
      <c r="AP263" s="355">
        <v>6</v>
      </c>
      <c r="AQ263" s="354" t="s">
        <v>451</v>
      </c>
      <c r="AR263" s="355" t="s">
        <v>451</v>
      </c>
      <c r="AS263" s="355" t="s">
        <v>451</v>
      </c>
      <c r="AT263" s="355">
        <v>1</v>
      </c>
      <c r="AU263" s="355">
        <v>1</v>
      </c>
      <c r="AV263" s="355" t="s">
        <v>451</v>
      </c>
      <c r="AW263" s="356">
        <v>1</v>
      </c>
      <c r="AX263" s="355">
        <v>3</v>
      </c>
      <c r="AY263" s="354" t="s">
        <v>451</v>
      </c>
      <c r="AZ263" s="355" t="s">
        <v>451</v>
      </c>
      <c r="BA263" s="355" t="s">
        <v>451</v>
      </c>
      <c r="BB263" s="355" t="s">
        <v>451</v>
      </c>
      <c r="BC263" s="355" t="s">
        <v>451</v>
      </c>
      <c r="BD263" s="355" t="s">
        <v>451</v>
      </c>
      <c r="BE263" s="356" t="s">
        <v>451</v>
      </c>
      <c r="BF263" s="355" t="s">
        <v>451</v>
      </c>
      <c r="BG263" s="354" t="s">
        <v>451</v>
      </c>
      <c r="BH263" s="355" t="s">
        <v>451</v>
      </c>
      <c r="BI263" s="355" t="s">
        <v>451</v>
      </c>
      <c r="BJ263" s="355" t="s">
        <v>451</v>
      </c>
      <c r="BK263" s="355" t="s">
        <v>451</v>
      </c>
      <c r="BL263" s="356" t="s">
        <v>451</v>
      </c>
      <c r="BM263" s="355" t="s">
        <v>451</v>
      </c>
      <c r="BN263" s="354" t="s">
        <v>451</v>
      </c>
      <c r="BO263" s="355" t="s">
        <v>451</v>
      </c>
      <c r="BP263" s="355" t="s">
        <v>451</v>
      </c>
      <c r="BQ263" s="355" t="s">
        <v>451</v>
      </c>
      <c r="BR263" s="355" t="s">
        <v>451</v>
      </c>
      <c r="BS263" s="356" t="s">
        <v>451</v>
      </c>
      <c r="BT263" s="356" t="s">
        <v>451</v>
      </c>
    </row>
    <row r="264" spans="2:72">
      <c r="B264" s="737" t="s">
        <v>552</v>
      </c>
      <c r="C264" s="311" t="s">
        <v>451</v>
      </c>
      <c r="D264" s="312" t="s">
        <v>451</v>
      </c>
      <c r="E264" s="312" t="s">
        <v>451</v>
      </c>
      <c r="F264" s="312" t="s">
        <v>451</v>
      </c>
      <c r="G264" s="312">
        <v>1</v>
      </c>
      <c r="H264" s="312" t="s">
        <v>451</v>
      </c>
      <c r="I264" s="348" t="s">
        <v>451</v>
      </c>
      <c r="J264" s="312">
        <v>1</v>
      </c>
      <c r="K264" s="311" t="s">
        <v>451</v>
      </c>
      <c r="L264" s="312" t="s">
        <v>451</v>
      </c>
      <c r="M264" s="312" t="s">
        <v>451</v>
      </c>
      <c r="N264" s="312" t="s">
        <v>451</v>
      </c>
      <c r="O264" s="312">
        <v>2</v>
      </c>
      <c r="P264" s="312" t="s">
        <v>451</v>
      </c>
      <c r="Q264" s="348" t="s">
        <v>451</v>
      </c>
      <c r="R264" s="312">
        <v>2</v>
      </c>
      <c r="S264" s="311" t="s">
        <v>451</v>
      </c>
      <c r="T264" s="312" t="s">
        <v>451</v>
      </c>
      <c r="U264" s="312" t="s">
        <v>451</v>
      </c>
      <c r="V264" s="312" t="s">
        <v>451</v>
      </c>
      <c r="W264" s="312" t="s">
        <v>451</v>
      </c>
      <c r="X264" s="312" t="s">
        <v>451</v>
      </c>
      <c r="Y264" s="348" t="s">
        <v>451</v>
      </c>
      <c r="Z264" s="312" t="s">
        <v>451</v>
      </c>
      <c r="AA264" s="311" t="s">
        <v>451</v>
      </c>
      <c r="AB264" s="312" t="s">
        <v>451</v>
      </c>
      <c r="AC264" s="312" t="s">
        <v>451</v>
      </c>
      <c r="AD264" s="312" t="s">
        <v>451</v>
      </c>
      <c r="AE264" s="312" t="s">
        <v>451</v>
      </c>
      <c r="AF264" s="312" t="s">
        <v>451</v>
      </c>
      <c r="AG264" s="348" t="s">
        <v>451</v>
      </c>
      <c r="AH264" s="312" t="s">
        <v>451</v>
      </c>
      <c r="AI264" s="311" t="s">
        <v>451</v>
      </c>
      <c r="AJ264" s="312" t="s">
        <v>451</v>
      </c>
      <c r="AK264" s="312" t="s">
        <v>451</v>
      </c>
      <c r="AL264" s="312">
        <v>1</v>
      </c>
      <c r="AM264" s="312" t="s">
        <v>451</v>
      </c>
      <c r="AN264" s="312" t="s">
        <v>451</v>
      </c>
      <c r="AO264" s="348" t="s">
        <v>451</v>
      </c>
      <c r="AP264" s="312">
        <v>1</v>
      </c>
      <c r="AQ264" s="311" t="s">
        <v>451</v>
      </c>
      <c r="AR264" s="312" t="s">
        <v>451</v>
      </c>
      <c r="AS264" s="312" t="s">
        <v>451</v>
      </c>
      <c r="AT264" s="312" t="s">
        <v>451</v>
      </c>
      <c r="AU264" s="312" t="s">
        <v>451</v>
      </c>
      <c r="AV264" s="312" t="s">
        <v>451</v>
      </c>
      <c r="AW264" s="348" t="s">
        <v>451</v>
      </c>
      <c r="AX264" s="312" t="s">
        <v>451</v>
      </c>
      <c r="AY264" s="311" t="s">
        <v>451</v>
      </c>
      <c r="AZ264" s="312" t="s">
        <v>451</v>
      </c>
      <c r="BA264" s="312" t="s">
        <v>451</v>
      </c>
      <c r="BB264" s="312" t="s">
        <v>451</v>
      </c>
      <c r="BC264" s="312" t="s">
        <v>451</v>
      </c>
      <c r="BD264" s="312" t="s">
        <v>451</v>
      </c>
      <c r="BE264" s="348" t="s">
        <v>451</v>
      </c>
      <c r="BF264" s="312" t="s">
        <v>451</v>
      </c>
      <c r="BG264" s="311" t="s">
        <v>451</v>
      </c>
      <c r="BH264" s="312" t="s">
        <v>451</v>
      </c>
      <c r="BI264" s="312" t="s">
        <v>451</v>
      </c>
      <c r="BJ264" s="312" t="s">
        <v>451</v>
      </c>
      <c r="BK264" s="312" t="s">
        <v>451</v>
      </c>
      <c r="BL264" s="348" t="s">
        <v>451</v>
      </c>
      <c r="BM264" s="312" t="s">
        <v>451</v>
      </c>
      <c r="BN264" s="311" t="s">
        <v>451</v>
      </c>
      <c r="BO264" s="312" t="s">
        <v>451</v>
      </c>
      <c r="BP264" s="312" t="s">
        <v>451</v>
      </c>
      <c r="BQ264" s="312" t="s">
        <v>451</v>
      </c>
      <c r="BR264" s="312" t="s">
        <v>451</v>
      </c>
      <c r="BS264" s="348" t="s">
        <v>451</v>
      </c>
      <c r="BT264" s="348" t="s">
        <v>451</v>
      </c>
    </row>
    <row r="265" spans="2:72">
      <c r="B265" s="737" t="s">
        <v>528</v>
      </c>
      <c r="C265" s="311">
        <v>1</v>
      </c>
      <c r="D265" s="312" t="s">
        <v>451</v>
      </c>
      <c r="E265" s="312" t="s">
        <v>451</v>
      </c>
      <c r="F265" s="312" t="s">
        <v>451</v>
      </c>
      <c r="G265" s="312" t="s">
        <v>451</v>
      </c>
      <c r="H265" s="312" t="s">
        <v>451</v>
      </c>
      <c r="I265" s="348" t="s">
        <v>451</v>
      </c>
      <c r="J265" s="312">
        <v>1</v>
      </c>
      <c r="K265" s="311" t="s">
        <v>451</v>
      </c>
      <c r="L265" s="312" t="s">
        <v>451</v>
      </c>
      <c r="M265" s="312" t="s">
        <v>451</v>
      </c>
      <c r="N265" s="312" t="s">
        <v>451</v>
      </c>
      <c r="O265" s="312" t="s">
        <v>451</v>
      </c>
      <c r="P265" s="312" t="s">
        <v>451</v>
      </c>
      <c r="Q265" s="348" t="s">
        <v>451</v>
      </c>
      <c r="R265" s="312" t="s">
        <v>451</v>
      </c>
      <c r="S265" s="311" t="s">
        <v>451</v>
      </c>
      <c r="T265" s="312" t="s">
        <v>451</v>
      </c>
      <c r="U265" s="312" t="s">
        <v>451</v>
      </c>
      <c r="V265" s="312" t="s">
        <v>451</v>
      </c>
      <c r="W265" s="312" t="s">
        <v>451</v>
      </c>
      <c r="X265" s="312" t="s">
        <v>451</v>
      </c>
      <c r="Y265" s="348" t="s">
        <v>451</v>
      </c>
      <c r="Z265" s="312" t="s">
        <v>451</v>
      </c>
      <c r="AA265" s="311" t="s">
        <v>451</v>
      </c>
      <c r="AB265" s="312" t="s">
        <v>451</v>
      </c>
      <c r="AC265" s="312" t="s">
        <v>451</v>
      </c>
      <c r="AD265" s="312" t="s">
        <v>451</v>
      </c>
      <c r="AE265" s="312" t="s">
        <v>451</v>
      </c>
      <c r="AF265" s="312" t="s">
        <v>451</v>
      </c>
      <c r="AG265" s="348" t="s">
        <v>451</v>
      </c>
      <c r="AH265" s="312" t="s">
        <v>451</v>
      </c>
      <c r="AI265" s="311" t="s">
        <v>451</v>
      </c>
      <c r="AJ265" s="312" t="s">
        <v>451</v>
      </c>
      <c r="AK265" s="312" t="s">
        <v>451</v>
      </c>
      <c r="AL265" s="312" t="s">
        <v>451</v>
      </c>
      <c r="AM265" s="312" t="s">
        <v>451</v>
      </c>
      <c r="AN265" s="312" t="s">
        <v>451</v>
      </c>
      <c r="AO265" s="348" t="s">
        <v>451</v>
      </c>
      <c r="AP265" s="312" t="s">
        <v>451</v>
      </c>
      <c r="AQ265" s="311" t="s">
        <v>451</v>
      </c>
      <c r="AR265" s="312" t="s">
        <v>451</v>
      </c>
      <c r="AS265" s="312" t="s">
        <v>451</v>
      </c>
      <c r="AT265" s="312" t="s">
        <v>451</v>
      </c>
      <c r="AU265" s="312" t="s">
        <v>451</v>
      </c>
      <c r="AV265" s="312" t="s">
        <v>451</v>
      </c>
      <c r="AW265" s="348" t="s">
        <v>451</v>
      </c>
      <c r="AX265" s="312" t="s">
        <v>451</v>
      </c>
      <c r="AY265" s="311" t="s">
        <v>451</v>
      </c>
      <c r="AZ265" s="312" t="s">
        <v>451</v>
      </c>
      <c r="BA265" s="312" t="s">
        <v>451</v>
      </c>
      <c r="BB265" s="312" t="s">
        <v>451</v>
      </c>
      <c r="BC265" s="312" t="s">
        <v>451</v>
      </c>
      <c r="BD265" s="312" t="s">
        <v>451</v>
      </c>
      <c r="BE265" s="348" t="s">
        <v>451</v>
      </c>
      <c r="BF265" s="312" t="s">
        <v>451</v>
      </c>
      <c r="BG265" s="311" t="s">
        <v>451</v>
      </c>
      <c r="BH265" s="312" t="s">
        <v>451</v>
      </c>
      <c r="BI265" s="312" t="s">
        <v>451</v>
      </c>
      <c r="BJ265" s="312" t="s">
        <v>451</v>
      </c>
      <c r="BK265" s="312" t="s">
        <v>451</v>
      </c>
      <c r="BL265" s="348" t="s">
        <v>451</v>
      </c>
      <c r="BM265" s="312" t="s">
        <v>451</v>
      </c>
      <c r="BN265" s="311" t="s">
        <v>451</v>
      </c>
      <c r="BO265" s="312" t="s">
        <v>451</v>
      </c>
      <c r="BP265" s="312" t="s">
        <v>451</v>
      </c>
      <c r="BQ265" s="312" t="s">
        <v>451</v>
      </c>
      <c r="BR265" s="312" t="s">
        <v>451</v>
      </c>
      <c r="BS265" s="348" t="s">
        <v>451</v>
      </c>
      <c r="BT265" s="348" t="s">
        <v>451</v>
      </c>
    </row>
    <row r="266" spans="2:72">
      <c r="B266" s="737" t="s">
        <v>553</v>
      </c>
      <c r="C266" s="311" t="s">
        <v>451</v>
      </c>
      <c r="D266" s="312" t="s">
        <v>451</v>
      </c>
      <c r="E266" s="312" t="s">
        <v>451</v>
      </c>
      <c r="F266" s="312" t="s">
        <v>451</v>
      </c>
      <c r="G266" s="312" t="s">
        <v>451</v>
      </c>
      <c r="H266" s="312" t="s">
        <v>451</v>
      </c>
      <c r="I266" s="348" t="s">
        <v>451</v>
      </c>
      <c r="J266" s="312" t="s">
        <v>451</v>
      </c>
      <c r="K266" s="311" t="s">
        <v>451</v>
      </c>
      <c r="L266" s="312" t="s">
        <v>451</v>
      </c>
      <c r="M266" s="312" t="s">
        <v>451</v>
      </c>
      <c r="N266" s="312" t="s">
        <v>451</v>
      </c>
      <c r="O266" s="312" t="s">
        <v>451</v>
      </c>
      <c r="P266" s="312" t="s">
        <v>451</v>
      </c>
      <c r="Q266" s="348" t="s">
        <v>451</v>
      </c>
      <c r="R266" s="312" t="s">
        <v>451</v>
      </c>
      <c r="S266" s="311" t="s">
        <v>451</v>
      </c>
      <c r="T266" s="312" t="s">
        <v>451</v>
      </c>
      <c r="U266" s="312" t="s">
        <v>451</v>
      </c>
      <c r="V266" s="312" t="s">
        <v>451</v>
      </c>
      <c r="W266" s="312" t="s">
        <v>451</v>
      </c>
      <c r="X266" s="312" t="s">
        <v>451</v>
      </c>
      <c r="Y266" s="348" t="s">
        <v>451</v>
      </c>
      <c r="Z266" s="312" t="s">
        <v>451</v>
      </c>
      <c r="AA266" s="311" t="s">
        <v>451</v>
      </c>
      <c r="AB266" s="312" t="s">
        <v>451</v>
      </c>
      <c r="AC266" s="312" t="s">
        <v>451</v>
      </c>
      <c r="AD266" s="312">
        <v>1</v>
      </c>
      <c r="AE266" s="312" t="s">
        <v>451</v>
      </c>
      <c r="AF266" s="312" t="s">
        <v>451</v>
      </c>
      <c r="AG266" s="348" t="s">
        <v>451</v>
      </c>
      <c r="AH266" s="312">
        <v>1</v>
      </c>
      <c r="AI266" s="311" t="s">
        <v>451</v>
      </c>
      <c r="AJ266" s="312" t="s">
        <v>451</v>
      </c>
      <c r="AK266" s="312" t="s">
        <v>451</v>
      </c>
      <c r="AL266" s="312" t="s">
        <v>451</v>
      </c>
      <c r="AM266" s="312" t="s">
        <v>451</v>
      </c>
      <c r="AN266" s="312" t="s">
        <v>451</v>
      </c>
      <c r="AO266" s="348" t="s">
        <v>451</v>
      </c>
      <c r="AP266" s="312" t="s">
        <v>451</v>
      </c>
      <c r="AQ266" s="311" t="s">
        <v>451</v>
      </c>
      <c r="AR266" s="312" t="s">
        <v>451</v>
      </c>
      <c r="AS266" s="312" t="s">
        <v>451</v>
      </c>
      <c r="AT266" s="312" t="s">
        <v>451</v>
      </c>
      <c r="AU266" s="312" t="s">
        <v>451</v>
      </c>
      <c r="AV266" s="312" t="s">
        <v>451</v>
      </c>
      <c r="AW266" s="348" t="s">
        <v>451</v>
      </c>
      <c r="AX266" s="312" t="s">
        <v>451</v>
      </c>
      <c r="AY266" s="311" t="s">
        <v>451</v>
      </c>
      <c r="AZ266" s="312" t="s">
        <v>451</v>
      </c>
      <c r="BA266" s="312" t="s">
        <v>451</v>
      </c>
      <c r="BB266" s="312" t="s">
        <v>451</v>
      </c>
      <c r="BC266" s="312" t="s">
        <v>451</v>
      </c>
      <c r="BD266" s="312" t="s">
        <v>451</v>
      </c>
      <c r="BE266" s="348" t="s">
        <v>451</v>
      </c>
      <c r="BF266" s="312" t="s">
        <v>451</v>
      </c>
      <c r="BG266" s="311" t="s">
        <v>451</v>
      </c>
      <c r="BH266" s="312" t="s">
        <v>451</v>
      </c>
      <c r="BI266" s="312" t="s">
        <v>451</v>
      </c>
      <c r="BJ266" s="312" t="s">
        <v>451</v>
      </c>
      <c r="BK266" s="312" t="s">
        <v>451</v>
      </c>
      <c r="BL266" s="348" t="s">
        <v>451</v>
      </c>
      <c r="BM266" s="312" t="s">
        <v>451</v>
      </c>
      <c r="BN266" s="311" t="s">
        <v>451</v>
      </c>
      <c r="BO266" s="312" t="s">
        <v>451</v>
      </c>
      <c r="BP266" s="312" t="s">
        <v>451</v>
      </c>
      <c r="BQ266" s="312" t="s">
        <v>451</v>
      </c>
      <c r="BR266" s="312" t="s">
        <v>451</v>
      </c>
      <c r="BS266" s="348" t="s">
        <v>451</v>
      </c>
      <c r="BT266" s="348" t="s">
        <v>451</v>
      </c>
    </row>
    <row r="267" spans="2:72">
      <c r="B267" s="737" t="s">
        <v>539</v>
      </c>
      <c r="C267" s="311" t="s">
        <v>451</v>
      </c>
      <c r="D267" s="312" t="s">
        <v>451</v>
      </c>
      <c r="E267" s="312" t="s">
        <v>451</v>
      </c>
      <c r="F267" s="312" t="s">
        <v>451</v>
      </c>
      <c r="G267" s="312" t="s">
        <v>451</v>
      </c>
      <c r="H267" s="312" t="s">
        <v>451</v>
      </c>
      <c r="I267" s="348" t="s">
        <v>451</v>
      </c>
      <c r="J267" s="312" t="s">
        <v>451</v>
      </c>
      <c r="K267" s="311" t="s">
        <v>451</v>
      </c>
      <c r="L267" s="312" t="s">
        <v>451</v>
      </c>
      <c r="M267" s="312" t="s">
        <v>451</v>
      </c>
      <c r="N267" s="312" t="s">
        <v>451</v>
      </c>
      <c r="O267" s="312" t="s">
        <v>451</v>
      </c>
      <c r="P267" s="312" t="s">
        <v>451</v>
      </c>
      <c r="Q267" s="348" t="s">
        <v>451</v>
      </c>
      <c r="R267" s="312" t="s">
        <v>451</v>
      </c>
      <c r="S267" s="311" t="s">
        <v>451</v>
      </c>
      <c r="T267" s="312" t="s">
        <v>451</v>
      </c>
      <c r="U267" s="312" t="s">
        <v>451</v>
      </c>
      <c r="V267" s="312" t="s">
        <v>451</v>
      </c>
      <c r="W267" s="312">
        <v>1</v>
      </c>
      <c r="X267" s="312" t="s">
        <v>451</v>
      </c>
      <c r="Y267" s="348" t="s">
        <v>451</v>
      </c>
      <c r="Z267" s="312">
        <v>1</v>
      </c>
      <c r="AA267" s="311" t="s">
        <v>451</v>
      </c>
      <c r="AB267" s="312" t="s">
        <v>451</v>
      </c>
      <c r="AC267" s="312" t="s">
        <v>451</v>
      </c>
      <c r="AD267" s="312" t="s">
        <v>451</v>
      </c>
      <c r="AE267" s="312" t="s">
        <v>451</v>
      </c>
      <c r="AF267" s="312" t="s">
        <v>451</v>
      </c>
      <c r="AG267" s="348" t="s">
        <v>451</v>
      </c>
      <c r="AH267" s="312" t="s">
        <v>451</v>
      </c>
      <c r="AI267" s="311" t="s">
        <v>451</v>
      </c>
      <c r="AJ267" s="312" t="s">
        <v>451</v>
      </c>
      <c r="AK267" s="312" t="s">
        <v>451</v>
      </c>
      <c r="AL267" s="312" t="s">
        <v>451</v>
      </c>
      <c r="AM267" s="312" t="s">
        <v>451</v>
      </c>
      <c r="AN267" s="312" t="s">
        <v>451</v>
      </c>
      <c r="AO267" s="348" t="s">
        <v>451</v>
      </c>
      <c r="AP267" s="312" t="s">
        <v>451</v>
      </c>
      <c r="AQ267" s="311" t="s">
        <v>451</v>
      </c>
      <c r="AR267" s="312" t="s">
        <v>451</v>
      </c>
      <c r="AS267" s="312" t="s">
        <v>451</v>
      </c>
      <c r="AT267" s="312" t="s">
        <v>451</v>
      </c>
      <c r="AU267" s="312" t="s">
        <v>451</v>
      </c>
      <c r="AV267" s="312" t="s">
        <v>451</v>
      </c>
      <c r="AW267" s="348" t="s">
        <v>451</v>
      </c>
      <c r="AX267" s="312" t="s">
        <v>451</v>
      </c>
      <c r="AY267" s="311" t="s">
        <v>451</v>
      </c>
      <c r="AZ267" s="312" t="s">
        <v>451</v>
      </c>
      <c r="BA267" s="312" t="s">
        <v>451</v>
      </c>
      <c r="BB267" s="312" t="s">
        <v>451</v>
      </c>
      <c r="BC267" s="312" t="s">
        <v>451</v>
      </c>
      <c r="BD267" s="312" t="s">
        <v>451</v>
      </c>
      <c r="BE267" s="348" t="s">
        <v>451</v>
      </c>
      <c r="BF267" s="312" t="s">
        <v>451</v>
      </c>
      <c r="BG267" s="311" t="s">
        <v>451</v>
      </c>
      <c r="BH267" s="312" t="s">
        <v>451</v>
      </c>
      <c r="BI267" s="312" t="s">
        <v>451</v>
      </c>
      <c r="BJ267" s="312" t="s">
        <v>451</v>
      </c>
      <c r="BK267" s="312" t="s">
        <v>451</v>
      </c>
      <c r="BL267" s="348" t="s">
        <v>451</v>
      </c>
      <c r="BM267" s="312" t="s">
        <v>451</v>
      </c>
      <c r="BN267" s="311" t="s">
        <v>451</v>
      </c>
      <c r="BO267" s="312" t="s">
        <v>451</v>
      </c>
      <c r="BP267" s="312" t="s">
        <v>451</v>
      </c>
      <c r="BQ267" s="312" t="s">
        <v>451</v>
      </c>
      <c r="BR267" s="312" t="s">
        <v>451</v>
      </c>
      <c r="BS267" s="348" t="s">
        <v>451</v>
      </c>
      <c r="BT267" s="348" t="s">
        <v>451</v>
      </c>
    </row>
    <row r="268" spans="2:72">
      <c r="B268" s="737" t="s">
        <v>543</v>
      </c>
      <c r="C268" s="311" t="s">
        <v>451</v>
      </c>
      <c r="D268" s="312" t="s">
        <v>451</v>
      </c>
      <c r="E268" s="312" t="s">
        <v>451</v>
      </c>
      <c r="F268" s="312" t="s">
        <v>451</v>
      </c>
      <c r="G268" s="312" t="s">
        <v>451</v>
      </c>
      <c r="H268" s="312" t="s">
        <v>451</v>
      </c>
      <c r="I268" s="348" t="s">
        <v>451</v>
      </c>
      <c r="J268" s="312" t="s">
        <v>451</v>
      </c>
      <c r="K268" s="311" t="s">
        <v>451</v>
      </c>
      <c r="L268" s="312" t="s">
        <v>451</v>
      </c>
      <c r="M268" s="312" t="s">
        <v>451</v>
      </c>
      <c r="N268" s="312" t="s">
        <v>451</v>
      </c>
      <c r="O268" s="312" t="s">
        <v>451</v>
      </c>
      <c r="P268" s="312" t="s">
        <v>451</v>
      </c>
      <c r="Q268" s="348" t="s">
        <v>451</v>
      </c>
      <c r="R268" s="312" t="s">
        <v>451</v>
      </c>
      <c r="S268" s="311" t="s">
        <v>451</v>
      </c>
      <c r="T268" s="312" t="s">
        <v>451</v>
      </c>
      <c r="U268" s="312" t="s">
        <v>451</v>
      </c>
      <c r="V268" s="312" t="s">
        <v>451</v>
      </c>
      <c r="W268" s="312" t="s">
        <v>451</v>
      </c>
      <c r="X268" s="312" t="s">
        <v>451</v>
      </c>
      <c r="Y268" s="348" t="s">
        <v>451</v>
      </c>
      <c r="Z268" s="312" t="s">
        <v>451</v>
      </c>
      <c r="AA268" s="311" t="s">
        <v>451</v>
      </c>
      <c r="AB268" s="312" t="s">
        <v>451</v>
      </c>
      <c r="AC268" s="312" t="s">
        <v>451</v>
      </c>
      <c r="AD268" s="312" t="s">
        <v>451</v>
      </c>
      <c r="AE268" s="312" t="s">
        <v>451</v>
      </c>
      <c r="AF268" s="312" t="s">
        <v>451</v>
      </c>
      <c r="AG268" s="348" t="s">
        <v>451</v>
      </c>
      <c r="AH268" s="312" t="s">
        <v>451</v>
      </c>
      <c r="AI268" s="311" t="s">
        <v>451</v>
      </c>
      <c r="AJ268" s="312" t="s">
        <v>451</v>
      </c>
      <c r="AK268" s="312" t="s">
        <v>451</v>
      </c>
      <c r="AL268" s="312" t="s">
        <v>451</v>
      </c>
      <c r="AM268" s="312" t="s">
        <v>451</v>
      </c>
      <c r="AN268" s="312" t="s">
        <v>451</v>
      </c>
      <c r="AO268" s="348" t="s">
        <v>451</v>
      </c>
      <c r="AP268" s="312" t="s">
        <v>451</v>
      </c>
      <c r="AQ268" s="311" t="s">
        <v>451</v>
      </c>
      <c r="AR268" s="312" t="s">
        <v>451</v>
      </c>
      <c r="AS268" s="312" t="s">
        <v>451</v>
      </c>
      <c r="AT268" s="312">
        <v>1</v>
      </c>
      <c r="AU268" s="312">
        <v>1</v>
      </c>
      <c r="AV268" s="312" t="s">
        <v>451</v>
      </c>
      <c r="AW268" s="348">
        <v>1</v>
      </c>
      <c r="AX268" s="312">
        <v>3</v>
      </c>
      <c r="AY268" s="311" t="s">
        <v>451</v>
      </c>
      <c r="AZ268" s="312" t="s">
        <v>451</v>
      </c>
      <c r="BA268" s="312" t="s">
        <v>451</v>
      </c>
      <c r="BB268" s="312" t="s">
        <v>451</v>
      </c>
      <c r="BC268" s="312" t="s">
        <v>451</v>
      </c>
      <c r="BD268" s="312" t="s">
        <v>451</v>
      </c>
      <c r="BE268" s="348" t="s">
        <v>451</v>
      </c>
      <c r="BF268" s="312" t="s">
        <v>451</v>
      </c>
      <c r="BG268" s="311" t="s">
        <v>451</v>
      </c>
      <c r="BH268" s="312" t="s">
        <v>451</v>
      </c>
      <c r="BI268" s="312" t="s">
        <v>451</v>
      </c>
      <c r="BJ268" s="312" t="s">
        <v>451</v>
      </c>
      <c r="BK268" s="312" t="s">
        <v>451</v>
      </c>
      <c r="BL268" s="348" t="s">
        <v>451</v>
      </c>
      <c r="BM268" s="312" t="s">
        <v>451</v>
      </c>
      <c r="BN268" s="311" t="s">
        <v>451</v>
      </c>
      <c r="BO268" s="312" t="s">
        <v>451</v>
      </c>
      <c r="BP268" s="312" t="s">
        <v>451</v>
      </c>
      <c r="BQ268" s="312" t="s">
        <v>451</v>
      </c>
      <c r="BR268" s="312" t="s">
        <v>451</v>
      </c>
      <c r="BS268" s="348" t="s">
        <v>451</v>
      </c>
      <c r="BT268" s="348" t="s">
        <v>451</v>
      </c>
    </row>
    <row r="269" spans="2:72">
      <c r="B269" s="737" t="s">
        <v>519</v>
      </c>
      <c r="C269" s="311" t="s">
        <v>451</v>
      </c>
      <c r="D269" s="312" t="s">
        <v>451</v>
      </c>
      <c r="E269" s="312">
        <v>1</v>
      </c>
      <c r="F269" s="312" t="s">
        <v>451</v>
      </c>
      <c r="G269" s="312">
        <v>1</v>
      </c>
      <c r="H269" s="312" t="s">
        <v>451</v>
      </c>
      <c r="I269" s="348" t="s">
        <v>451</v>
      </c>
      <c r="J269" s="312">
        <v>2</v>
      </c>
      <c r="K269" s="311" t="s">
        <v>451</v>
      </c>
      <c r="L269" s="312" t="s">
        <v>451</v>
      </c>
      <c r="M269" s="312" t="s">
        <v>451</v>
      </c>
      <c r="N269" s="312">
        <v>1</v>
      </c>
      <c r="O269" s="312">
        <v>1</v>
      </c>
      <c r="P269" s="312" t="s">
        <v>451</v>
      </c>
      <c r="Q269" s="348" t="s">
        <v>451</v>
      </c>
      <c r="R269" s="312">
        <v>2</v>
      </c>
      <c r="S269" s="311" t="s">
        <v>451</v>
      </c>
      <c r="T269" s="312" t="s">
        <v>451</v>
      </c>
      <c r="U269" s="312" t="s">
        <v>451</v>
      </c>
      <c r="V269" s="312" t="s">
        <v>451</v>
      </c>
      <c r="W269" s="312" t="s">
        <v>451</v>
      </c>
      <c r="X269" s="312" t="s">
        <v>451</v>
      </c>
      <c r="Y269" s="348" t="s">
        <v>451</v>
      </c>
      <c r="Z269" s="312" t="s">
        <v>451</v>
      </c>
      <c r="AA269" s="311">
        <v>1</v>
      </c>
      <c r="AB269" s="312" t="s">
        <v>451</v>
      </c>
      <c r="AC269" s="312" t="s">
        <v>451</v>
      </c>
      <c r="AD269" s="312" t="s">
        <v>451</v>
      </c>
      <c r="AE269" s="312" t="s">
        <v>451</v>
      </c>
      <c r="AF269" s="312" t="s">
        <v>451</v>
      </c>
      <c r="AG269" s="348" t="s">
        <v>451</v>
      </c>
      <c r="AH269" s="312">
        <v>1</v>
      </c>
      <c r="AI269" s="311">
        <v>1</v>
      </c>
      <c r="AJ269" s="312" t="s">
        <v>451</v>
      </c>
      <c r="AK269" s="312" t="s">
        <v>451</v>
      </c>
      <c r="AL269" s="312">
        <v>1</v>
      </c>
      <c r="AM269" s="312">
        <v>2</v>
      </c>
      <c r="AN269" s="312" t="s">
        <v>451</v>
      </c>
      <c r="AO269" s="348" t="s">
        <v>451</v>
      </c>
      <c r="AP269" s="312">
        <v>4</v>
      </c>
      <c r="AQ269" s="311" t="s">
        <v>451</v>
      </c>
      <c r="AR269" s="312" t="s">
        <v>451</v>
      </c>
      <c r="AS269" s="312" t="s">
        <v>451</v>
      </c>
      <c r="AT269" s="312" t="s">
        <v>451</v>
      </c>
      <c r="AU269" s="312" t="s">
        <v>451</v>
      </c>
      <c r="AV269" s="312" t="s">
        <v>451</v>
      </c>
      <c r="AW269" s="348" t="s">
        <v>451</v>
      </c>
      <c r="AX269" s="312" t="s">
        <v>451</v>
      </c>
      <c r="AY269" s="311" t="s">
        <v>451</v>
      </c>
      <c r="AZ269" s="312" t="s">
        <v>451</v>
      </c>
      <c r="BA269" s="312" t="s">
        <v>451</v>
      </c>
      <c r="BB269" s="312" t="s">
        <v>451</v>
      </c>
      <c r="BC269" s="312" t="s">
        <v>451</v>
      </c>
      <c r="BD269" s="312" t="s">
        <v>451</v>
      </c>
      <c r="BE269" s="348" t="s">
        <v>451</v>
      </c>
      <c r="BF269" s="312" t="s">
        <v>451</v>
      </c>
      <c r="BG269" s="311" t="s">
        <v>451</v>
      </c>
      <c r="BH269" s="312" t="s">
        <v>451</v>
      </c>
      <c r="BI269" s="312" t="s">
        <v>451</v>
      </c>
      <c r="BJ269" s="312" t="s">
        <v>451</v>
      </c>
      <c r="BK269" s="312" t="s">
        <v>451</v>
      </c>
      <c r="BL269" s="348" t="s">
        <v>451</v>
      </c>
      <c r="BM269" s="312" t="s">
        <v>451</v>
      </c>
      <c r="BN269" s="311" t="s">
        <v>451</v>
      </c>
      <c r="BO269" s="312" t="s">
        <v>451</v>
      </c>
      <c r="BP269" s="312" t="s">
        <v>451</v>
      </c>
      <c r="BQ269" s="312" t="s">
        <v>451</v>
      </c>
      <c r="BR269" s="312" t="s">
        <v>451</v>
      </c>
      <c r="BS269" s="348" t="s">
        <v>451</v>
      </c>
      <c r="BT269" s="348" t="s">
        <v>451</v>
      </c>
    </row>
    <row r="270" spans="2:72">
      <c r="B270" s="737" t="s">
        <v>510</v>
      </c>
      <c r="C270" s="311" t="s">
        <v>451</v>
      </c>
      <c r="D270" s="312" t="s">
        <v>451</v>
      </c>
      <c r="E270" s="312" t="s">
        <v>451</v>
      </c>
      <c r="F270" s="312" t="s">
        <v>451</v>
      </c>
      <c r="G270" s="312">
        <v>1</v>
      </c>
      <c r="H270" s="312" t="s">
        <v>451</v>
      </c>
      <c r="I270" s="348">
        <v>1</v>
      </c>
      <c r="J270" s="312">
        <v>2</v>
      </c>
      <c r="K270" s="311" t="s">
        <v>451</v>
      </c>
      <c r="L270" s="312" t="s">
        <v>451</v>
      </c>
      <c r="M270" s="312" t="s">
        <v>451</v>
      </c>
      <c r="N270" s="312" t="s">
        <v>451</v>
      </c>
      <c r="O270" s="312" t="s">
        <v>451</v>
      </c>
      <c r="P270" s="312" t="s">
        <v>451</v>
      </c>
      <c r="Q270" s="348" t="s">
        <v>451</v>
      </c>
      <c r="R270" s="312" t="s">
        <v>451</v>
      </c>
      <c r="S270" s="311" t="s">
        <v>451</v>
      </c>
      <c r="T270" s="312" t="s">
        <v>451</v>
      </c>
      <c r="U270" s="312" t="s">
        <v>451</v>
      </c>
      <c r="V270" s="312" t="s">
        <v>451</v>
      </c>
      <c r="W270" s="312" t="s">
        <v>451</v>
      </c>
      <c r="X270" s="312" t="s">
        <v>451</v>
      </c>
      <c r="Y270" s="348" t="s">
        <v>451</v>
      </c>
      <c r="Z270" s="312" t="s">
        <v>451</v>
      </c>
      <c r="AA270" s="311" t="s">
        <v>451</v>
      </c>
      <c r="AB270" s="312" t="s">
        <v>451</v>
      </c>
      <c r="AC270" s="312" t="s">
        <v>451</v>
      </c>
      <c r="AD270" s="312" t="s">
        <v>451</v>
      </c>
      <c r="AE270" s="312" t="s">
        <v>451</v>
      </c>
      <c r="AF270" s="312" t="s">
        <v>451</v>
      </c>
      <c r="AG270" s="348" t="s">
        <v>451</v>
      </c>
      <c r="AH270" s="312" t="s">
        <v>451</v>
      </c>
      <c r="AI270" s="311" t="s">
        <v>451</v>
      </c>
      <c r="AJ270" s="312" t="s">
        <v>451</v>
      </c>
      <c r="AK270" s="312" t="s">
        <v>451</v>
      </c>
      <c r="AL270" s="312" t="s">
        <v>451</v>
      </c>
      <c r="AM270" s="312" t="s">
        <v>451</v>
      </c>
      <c r="AN270" s="312" t="s">
        <v>451</v>
      </c>
      <c r="AO270" s="348" t="s">
        <v>451</v>
      </c>
      <c r="AP270" s="312" t="s">
        <v>451</v>
      </c>
      <c r="AQ270" s="311" t="s">
        <v>451</v>
      </c>
      <c r="AR270" s="312" t="s">
        <v>451</v>
      </c>
      <c r="AS270" s="312" t="s">
        <v>451</v>
      </c>
      <c r="AT270" s="312" t="s">
        <v>451</v>
      </c>
      <c r="AU270" s="312" t="s">
        <v>451</v>
      </c>
      <c r="AV270" s="312" t="s">
        <v>451</v>
      </c>
      <c r="AW270" s="348" t="s">
        <v>451</v>
      </c>
      <c r="AX270" s="312" t="s">
        <v>451</v>
      </c>
      <c r="AY270" s="311" t="s">
        <v>451</v>
      </c>
      <c r="AZ270" s="312" t="s">
        <v>451</v>
      </c>
      <c r="BA270" s="312" t="s">
        <v>451</v>
      </c>
      <c r="BB270" s="312" t="s">
        <v>451</v>
      </c>
      <c r="BC270" s="312" t="s">
        <v>451</v>
      </c>
      <c r="BD270" s="312" t="s">
        <v>451</v>
      </c>
      <c r="BE270" s="348" t="s">
        <v>451</v>
      </c>
      <c r="BF270" s="312" t="s">
        <v>451</v>
      </c>
      <c r="BG270" s="311" t="s">
        <v>451</v>
      </c>
      <c r="BH270" s="312" t="s">
        <v>451</v>
      </c>
      <c r="BI270" s="312" t="s">
        <v>451</v>
      </c>
      <c r="BJ270" s="312" t="s">
        <v>451</v>
      </c>
      <c r="BK270" s="312" t="s">
        <v>451</v>
      </c>
      <c r="BL270" s="348" t="s">
        <v>451</v>
      </c>
      <c r="BM270" s="312" t="s">
        <v>451</v>
      </c>
      <c r="BN270" s="311" t="s">
        <v>451</v>
      </c>
      <c r="BO270" s="312" t="s">
        <v>451</v>
      </c>
      <c r="BP270" s="312" t="s">
        <v>451</v>
      </c>
      <c r="BQ270" s="312" t="s">
        <v>451</v>
      </c>
      <c r="BR270" s="312" t="s">
        <v>451</v>
      </c>
      <c r="BS270" s="348" t="s">
        <v>451</v>
      </c>
      <c r="BT270" s="348" t="s">
        <v>451</v>
      </c>
    </row>
    <row r="271" spans="2:72">
      <c r="B271" s="737" t="s">
        <v>546</v>
      </c>
      <c r="C271" s="311" t="s">
        <v>451</v>
      </c>
      <c r="D271" s="312" t="s">
        <v>451</v>
      </c>
      <c r="E271" s="312" t="s">
        <v>451</v>
      </c>
      <c r="F271" s="312" t="s">
        <v>451</v>
      </c>
      <c r="G271" s="312" t="s">
        <v>451</v>
      </c>
      <c r="H271" s="312" t="s">
        <v>451</v>
      </c>
      <c r="I271" s="348" t="s">
        <v>451</v>
      </c>
      <c r="J271" s="312" t="s">
        <v>451</v>
      </c>
      <c r="K271" s="311" t="s">
        <v>451</v>
      </c>
      <c r="L271" s="312" t="s">
        <v>451</v>
      </c>
      <c r="M271" s="312" t="s">
        <v>451</v>
      </c>
      <c r="N271" s="312" t="s">
        <v>451</v>
      </c>
      <c r="O271" s="312" t="s">
        <v>451</v>
      </c>
      <c r="P271" s="312" t="s">
        <v>451</v>
      </c>
      <c r="Q271" s="348" t="s">
        <v>451</v>
      </c>
      <c r="R271" s="312" t="s">
        <v>451</v>
      </c>
      <c r="S271" s="311" t="s">
        <v>451</v>
      </c>
      <c r="T271" s="312" t="s">
        <v>451</v>
      </c>
      <c r="U271" s="312" t="s">
        <v>451</v>
      </c>
      <c r="V271" s="312" t="s">
        <v>451</v>
      </c>
      <c r="W271" s="312" t="s">
        <v>451</v>
      </c>
      <c r="X271" s="312" t="s">
        <v>451</v>
      </c>
      <c r="Y271" s="348" t="s">
        <v>451</v>
      </c>
      <c r="Z271" s="312" t="s">
        <v>451</v>
      </c>
      <c r="AA271" s="311" t="s">
        <v>451</v>
      </c>
      <c r="AB271" s="312" t="s">
        <v>451</v>
      </c>
      <c r="AC271" s="312" t="s">
        <v>451</v>
      </c>
      <c r="AD271" s="312" t="s">
        <v>451</v>
      </c>
      <c r="AE271" s="312" t="s">
        <v>451</v>
      </c>
      <c r="AF271" s="312" t="s">
        <v>451</v>
      </c>
      <c r="AG271" s="348" t="s">
        <v>451</v>
      </c>
      <c r="AH271" s="312" t="s">
        <v>451</v>
      </c>
      <c r="AI271" s="311" t="s">
        <v>451</v>
      </c>
      <c r="AJ271" s="312">
        <v>1</v>
      </c>
      <c r="AK271" s="312" t="s">
        <v>451</v>
      </c>
      <c r="AL271" s="312" t="s">
        <v>451</v>
      </c>
      <c r="AM271" s="312" t="s">
        <v>451</v>
      </c>
      <c r="AN271" s="312" t="s">
        <v>451</v>
      </c>
      <c r="AO271" s="348" t="s">
        <v>451</v>
      </c>
      <c r="AP271" s="312">
        <v>1</v>
      </c>
      <c r="AQ271" s="311" t="s">
        <v>451</v>
      </c>
      <c r="AR271" s="312" t="s">
        <v>451</v>
      </c>
      <c r="AS271" s="312" t="s">
        <v>451</v>
      </c>
      <c r="AT271" s="312" t="s">
        <v>451</v>
      </c>
      <c r="AU271" s="312" t="s">
        <v>451</v>
      </c>
      <c r="AV271" s="312" t="s">
        <v>451</v>
      </c>
      <c r="AW271" s="348" t="s">
        <v>451</v>
      </c>
      <c r="AX271" s="312" t="s">
        <v>451</v>
      </c>
      <c r="AY271" s="311" t="s">
        <v>451</v>
      </c>
      <c r="AZ271" s="312" t="s">
        <v>451</v>
      </c>
      <c r="BA271" s="312" t="s">
        <v>451</v>
      </c>
      <c r="BB271" s="312" t="s">
        <v>451</v>
      </c>
      <c r="BC271" s="312" t="s">
        <v>451</v>
      </c>
      <c r="BD271" s="312" t="s">
        <v>451</v>
      </c>
      <c r="BE271" s="348" t="s">
        <v>451</v>
      </c>
      <c r="BF271" s="312" t="s">
        <v>451</v>
      </c>
      <c r="BG271" s="311" t="s">
        <v>451</v>
      </c>
      <c r="BH271" s="312" t="s">
        <v>451</v>
      </c>
      <c r="BI271" s="312" t="s">
        <v>451</v>
      </c>
      <c r="BJ271" s="312" t="s">
        <v>451</v>
      </c>
      <c r="BK271" s="312" t="s">
        <v>451</v>
      </c>
      <c r="BL271" s="348" t="s">
        <v>451</v>
      </c>
      <c r="BM271" s="312" t="s">
        <v>451</v>
      </c>
      <c r="BN271" s="311" t="s">
        <v>451</v>
      </c>
      <c r="BO271" s="312" t="s">
        <v>451</v>
      </c>
      <c r="BP271" s="312" t="s">
        <v>451</v>
      </c>
      <c r="BQ271" s="312" t="s">
        <v>451</v>
      </c>
      <c r="BR271" s="312" t="s">
        <v>451</v>
      </c>
      <c r="BS271" s="348" t="s">
        <v>451</v>
      </c>
      <c r="BT271" s="348" t="s">
        <v>451</v>
      </c>
    </row>
    <row r="272" spans="2:72">
      <c r="B272" s="737" t="s">
        <v>1114</v>
      </c>
      <c r="C272" s="311" t="s">
        <v>451</v>
      </c>
      <c r="D272" s="312" t="s">
        <v>451</v>
      </c>
      <c r="E272" s="312" t="s">
        <v>451</v>
      </c>
      <c r="F272" s="312" t="s">
        <v>451</v>
      </c>
      <c r="G272" s="312" t="s">
        <v>451</v>
      </c>
      <c r="H272" s="312" t="s">
        <v>451</v>
      </c>
      <c r="I272" s="348" t="s">
        <v>451</v>
      </c>
      <c r="J272" s="312" t="s">
        <v>451</v>
      </c>
      <c r="K272" s="311" t="s">
        <v>451</v>
      </c>
      <c r="L272" s="312" t="s">
        <v>451</v>
      </c>
      <c r="M272" s="312" t="s">
        <v>451</v>
      </c>
      <c r="N272" s="312" t="s">
        <v>451</v>
      </c>
      <c r="O272" s="312" t="s">
        <v>451</v>
      </c>
      <c r="P272" s="312" t="s">
        <v>451</v>
      </c>
      <c r="Q272" s="348" t="s">
        <v>451</v>
      </c>
      <c r="R272" s="312" t="s">
        <v>451</v>
      </c>
      <c r="S272" s="311" t="s">
        <v>451</v>
      </c>
      <c r="T272" s="312" t="s">
        <v>451</v>
      </c>
      <c r="U272" s="312" t="s">
        <v>451</v>
      </c>
      <c r="V272" s="312" t="s">
        <v>451</v>
      </c>
      <c r="W272" s="312" t="s">
        <v>451</v>
      </c>
      <c r="X272" s="312" t="s">
        <v>451</v>
      </c>
      <c r="Y272" s="348" t="s">
        <v>451</v>
      </c>
      <c r="Z272" s="312" t="s">
        <v>451</v>
      </c>
      <c r="AA272" s="311" t="s">
        <v>451</v>
      </c>
      <c r="AB272" s="312" t="s">
        <v>451</v>
      </c>
      <c r="AC272" s="312" t="s">
        <v>451</v>
      </c>
      <c r="AD272" s="312" t="s">
        <v>451</v>
      </c>
      <c r="AE272" s="312" t="s">
        <v>451</v>
      </c>
      <c r="AF272" s="312" t="s">
        <v>451</v>
      </c>
      <c r="AG272" s="348">
        <v>1</v>
      </c>
      <c r="AH272" s="312">
        <v>1</v>
      </c>
      <c r="AI272" s="311" t="s">
        <v>451</v>
      </c>
      <c r="AJ272" s="312" t="s">
        <v>451</v>
      </c>
      <c r="AK272" s="312" t="s">
        <v>451</v>
      </c>
      <c r="AL272" s="312" t="s">
        <v>451</v>
      </c>
      <c r="AM272" s="312" t="s">
        <v>451</v>
      </c>
      <c r="AN272" s="312" t="s">
        <v>451</v>
      </c>
      <c r="AO272" s="348" t="s">
        <v>451</v>
      </c>
      <c r="AP272" s="312" t="s">
        <v>451</v>
      </c>
      <c r="AQ272" s="311" t="s">
        <v>451</v>
      </c>
      <c r="AR272" s="312" t="s">
        <v>451</v>
      </c>
      <c r="AS272" s="312" t="s">
        <v>451</v>
      </c>
      <c r="AT272" s="312" t="s">
        <v>451</v>
      </c>
      <c r="AU272" s="312" t="s">
        <v>451</v>
      </c>
      <c r="AV272" s="312" t="s">
        <v>451</v>
      </c>
      <c r="AW272" s="348" t="s">
        <v>451</v>
      </c>
      <c r="AX272" s="312" t="s">
        <v>451</v>
      </c>
      <c r="AY272" s="311" t="s">
        <v>451</v>
      </c>
      <c r="AZ272" s="312" t="s">
        <v>451</v>
      </c>
      <c r="BA272" s="312" t="s">
        <v>451</v>
      </c>
      <c r="BB272" s="312" t="s">
        <v>451</v>
      </c>
      <c r="BC272" s="312" t="s">
        <v>451</v>
      </c>
      <c r="BD272" s="312" t="s">
        <v>451</v>
      </c>
      <c r="BE272" s="348" t="s">
        <v>451</v>
      </c>
      <c r="BF272" s="312" t="s">
        <v>451</v>
      </c>
      <c r="BG272" s="311" t="s">
        <v>451</v>
      </c>
      <c r="BH272" s="312" t="s">
        <v>451</v>
      </c>
      <c r="BI272" s="312" t="s">
        <v>451</v>
      </c>
      <c r="BJ272" s="312" t="s">
        <v>451</v>
      </c>
      <c r="BK272" s="312" t="s">
        <v>451</v>
      </c>
      <c r="BL272" s="348" t="s">
        <v>451</v>
      </c>
      <c r="BM272" s="312" t="s">
        <v>451</v>
      </c>
      <c r="BN272" s="311" t="s">
        <v>451</v>
      </c>
      <c r="BO272" s="312" t="s">
        <v>451</v>
      </c>
      <c r="BP272" s="312" t="s">
        <v>451</v>
      </c>
      <c r="BQ272" s="312" t="s">
        <v>451</v>
      </c>
      <c r="BR272" s="312" t="s">
        <v>451</v>
      </c>
      <c r="BS272" s="348" t="s">
        <v>451</v>
      </c>
      <c r="BT272" s="348" t="s">
        <v>451</v>
      </c>
    </row>
    <row r="273" spans="2:72">
      <c r="B273" s="736" t="s">
        <v>477</v>
      </c>
      <c r="C273" s="354">
        <v>2</v>
      </c>
      <c r="D273" s="355">
        <v>1</v>
      </c>
      <c r="E273" s="355" t="s">
        <v>451</v>
      </c>
      <c r="F273" s="355">
        <v>3</v>
      </c>
      <c r="G273" s="355">
        <v>6</v>
      </c>
      <c r="H273" s="355">
        <v>1</v>
      </c>
      <c r="I273" s="356" t="s">
        <v>451</v>
      </c>
      <c r="J273" s="355">
        <v>13</v>
      </c>
      <c r="K273" s="354">
        <v>2</v>
      </c>
      <c r="L273" s="355">
        <v>7</v>
      </c>
      <c r="M273" s="355" t="s">
        <v>451</v>
      </c>
      <c r="N273" s="355">
        <v>1</v>
      </c>
      <c r="O273" s="355">
        <v>11</v>
      </c>
      <c r="P273" s="355" t="s">
        <v>451</v>
      </c>
      <c r="Q273" s="356">
        <v>2</v>
      </c>
      <c r="R273" s="355">
        <v>23</v>
      </c>
      <c r="S273" s="354">
        <v>1</v>
      </c>
      <c r="T273" s="355">
        <v>4</v>
      </c>
      <c r="U273" s="355" t="s">
        <v>451</v>
      </c>
      <c r="V273" s="355" t="s">
        <v>451</v>
      </c>
      <c r="W273" s="355">
        <v>3</v>
      </c>
      <c r="X273" s="355" t="s">
        <v>451</v>
      </c>
      <c r="Y273" s="356" t="s">
        <v>451</v>
      </c>
      <c r="Z273" s="355">
        <v>8</v>
      </c>
      <c r="AA273" s="354" t="s">
        <v>451</v>
      </c>
      <c r="AB273" s="355">
        <v>5</v>
      </c>
      <c r="AC273" s="355">
        <v>1</v>
      </c>
      <c r="AD273" s="355" t="s">
        <v>451</v>
      </c>
      <c r="AE273" s="355">
        <v>8</v>
      </c>
      <c r="AF273" s="355">
        <v>1</v>
      </c>
      <c r="AG273" s="356">
        <v>2</v>
      </c>
      <c r="AH273" s="355">
        <v>17</v>
      </c>
      <c r="AI273" s="354" t="s">
        <v>451</v>
      </c>
      <c r="AJ273" s="355">
        <v>4</v>
      </c>
      <c r="AK273" s="355">
        <v>1</v>
      </c>
      <c r="AL273" s="355" t="s">
        <v>451</v>
      </c>
      <c r="AM273" s="355">
        <v>8</v>
      </c>
      <c r="AN273" s="355">
        <v>1</v>
      </c>
      <c r="AO273" s="356">
        <v>1</v>
      </c>
      <c r="AP273" s="355">
        <v>15</v>
      </c>
      <c r="AQ273" s="354" t="s">
        <v>451</v>
      </c>
      <c r="AR273" s="355">
        <v>2</v>
      </c>
      <c r="AS273" s="355" t="s">
        <v>451</v>
      </c>
      <c r="AT273" s="355">
        <v>2</v>
      </c>
      <c r="AU273" s="355">
        <v>7</v>
      </c>
      <c r="AV273" s="355" t="s">
        <v>451</v>
      </c>
      <c r="AW273" s="356">
        <v>4</v>
      </c>
      <c r="AX273" s="355">
        <v>15</v>
      </c>
      <c r="AY273" s="354" t="s">
        <v>451</v>
      </c>
      <c r="AZ273" s="355">
        <v>4</v>
      </c>
      <c r="BA273" s="355" t="s">
        <v>451</v>
      </c>
      <c r="BB273" s="355">
        <v>1</v>
      </c>
      <c r="BC273" s="355">
        <v>4</v>
      </c>
      <c r="BD273" s="355">
        <v>1</v>
      </c>
      <c r="BE273" s="356">
        <v>5</v>
      </c>
      <c r="BF273" s="355">
        <v>15</v>
      </c>
      <c r="BG273" s="354" t="s">
        <v>451</v>
      </c>
      <c r="BH273" s="355" t="s">
        <v>451</v>
      </c>
      <c r="BI273" s="355" t="s">
        <v>451</v>
      </c>
      <c r="BJ273" s="355" t="s">
        <v>451</v>
      </c>
      <c r="BK273" s="355" t="s">
        <v>451</v>
      </c>
      <c r="BL273" s="356" t="s">
        <v>451</v>
      </c>
      <c r="BM273" s="355" t="s">
        <v>451</v>
      </c>
      <c r="BN273" s="354" t="s">
        <v>451</v>
      </c>
      <c r="BO273" s="355" t="s">
        <v>451</v>
      </c>
      <c r="BP273" s="355" t="s">
        <v>451</v>
      </c>
      <c r="BQ273" s="355" t="s">
        <v>451</v>
      </c>
      <c r="BR273" s="355" t="s">
        <v>451</v>
      </c>
      <c r="BS273" s="356" t="s">
        <v>451</v>
      </c>
      <c r="BT273" s="356" t="s">
        <v>451</v>
      </c>
    </row>
    <row r="274" spans="2:72">
      <c r="B274" s="737" t="s">
        <v>512</v>
      </c>
      <c r="C274" s="311" t="s">
        <v>451</v>
      </c>
      <c r="D274" s="312" t="s">
        <v>451</v>
      </c>
      <c r="E274" s="312" t="s">
        <v>451</v>
      </c>
      <c r="F274" s="312" t="s">
        <v>451</v>
      </c>
      <c r="G274" s="312" t="s">
        <v>451</v>
      </c>
      <c r="H274" s="312" t="s">
        <v>451</v>
      </c>
      <c r="I274" s="348" t="s">
        <v>451</v>
      </c>
      <c r="J274" s="312" t="s">
        <v>451</v>
      </c>
      <c r="K274" s="311" t="s">
        <v>451</v>
      </c>
      <c r="L274" s="312" t="s">
        <v>451</v>
      </c>
      <c r="M274" s="312" t="s">
        <v>451</v>
      </c>
      <c r="N274" s="312" t="s">
        <v>451</v>
      </c>
      <c r="O274" s="312">
        <v>1</v>
      </c>
      <c r="P274" s="312" t="s">
        <v>451</v>
      </c>
      <c r="Q274" s="348" t="s">
        <v>451</v>
      </c>
      <c r="R274" s="312">
        <v>1</v>
      </c>
      <c r="S274" s="311" t="s">
        <v>451</v>
      </c>
      <c r="T274" s="312" t="s">
        <v>451</v>
      </c>
      <c r="U274" s="312" t="s">
        <v>451</v>
      </c>
      <c r="V274" s="312" t="s">
        <v>451</v>
      </c>
      <c r="W274" s="312" t="s">
        <v>451</v>
      </c>
      <c r="X274" s="312" t="s">
        <v>451</v>
      </c>
      <c r="Y274" s="348" t="s">
        <v>451</v>
      </c>
      <c r="Z274" s="312" t="s">
        <v>451</v>
      </c>
      <c r="AA274" s="311" t="s">
        <v>451</v>
      </c>
      <c r="AB274" s="312" t="s">
        <v>451</v>
      </c>
      <c r="AC274" s="312" t="s">
        <v>451</v>
      </c>
      <c r="AD274" s="312" t="s">
        <v>451</v>
      </c>
      <c r="AE274" s="312" t="s">
        <v>451</v>
      </c>
      <c r="AF274" s="312" t="s">
        <v>451</v>
      </c>
      <c r="AG274" s="348" t="s">
        <v>451</v>
      </c>
      <c r="AH274" s="312" t="s">
        <v>451</v>
      </c>
      <c r="AI274" s="311" t="s">
        <v>451</v>
      </c>
      <c r="AJ274" s="312" t="s">
        <v>451</v>
      </c>
      <c r="AK274" s="312" t="s">
        <v>451</v>
      </c>
      <c r="AL274" s="312" t="s">
        <v>451</v>
      </c>
      <c r="AM274" s="312" t="s">
        <v>451</v>
      </c>
      <c r="AN274" s="312" t="s">
        <v>451</v>
      </c>
      <c r="AO274" s="348" t="s">
        <v>451</v>
      </c>
      <c r="AP274" s="312" t="s">
        <v>451</v>
      </c>
      <c r="AQ274" s="311" t="s">
        <v>451</v>
      </c>
      <c r="AR274" s="312" t="s">
        <v>451</v>
      </c>
      <c r="AS274" s="312" t="s">
        <v>451</v>
      </c>
      <c r="AT274" s="312">
        <v>1</v>
      </c>
      <c r="AU274" s="312">
        <v>1</v>
      </c>
      <c r="AV274" s="312" t="s">
        <v>451</v>
      </c>
      <c r="AW274" s="348" t="s">
        <v>451</v>
      </c>
      <c r="AX274" s="312">
        <v>2</v>
      </c>
      <c r="AY274" s="311" t="s">
        <v>451</v>
      </c>
      <c r="AZ274" s="312" t="s">
        <v>451</v>
      </c>
      <c r="BA274" s="312" t="s">
        <v>451</v>
      </c>
      <c r="BB274" s="312" t="s">
        <v>451</v>
      </c>
      <c r="BC274" s="312" t="s">
        <v>451</v>
      </c>
      <c r="BD274" s="312" t="s">
        <v>451</v>
      </c>
      <c r="BE274" s="348" t="s">
        <v>451</v>
      </c>
      <c r="BF274" s="312" t="s">
        <v>451</v>
      </c>
      <c r="BG274" s="311" t="s">
        <v>451</v>
      </c>
      <c r="BH274" s="312" t="s">
        <v>451</v>
      </c>
      <c r="BI274" s="312" t="s">
        <v>451</v>
      </c>
      <c r="BJ274" s="312" t="s">
        <v>451</v>
      </c>
      <c r="BK274" s="312" t="s">
        <v>451</v>
      </c>
      <c r="BL274" s="348" t="s">
        <v>451</v>
      </c>
      <c r="BM274" s="312" t="s">
        <v>451</v>
      </c>
      <c r="BN274" s="311" t="s">
        <v>451</v>
      </c>
      <c r="BO274" s="312" t="s">
        <v>451</v>
      </c>
      <c r="BP274" s="312" t="s">
        <v>451</v>
      </c>
      <c r="BQ274" s="312" t="s">
        <v>451</v>
      </c>
      <c r="BR274" s="312" t="s">
        <v>451</v>
      </c>
      <c r="BS274" s="348" t="s">
        <v>451</v>
      </c>
      <c r="BT274" s="348" t="s">
        <v>451</v>
      </c>
    </row>
    <row r="275" spans="2:72">
      <c r="B275" s="737" t="s">
        <v>513</v>
      </c>
      <c r="C275" s="311" t="s">
        <v>451</v>
      </c>
      <c r="D275" s="312" t="s">
        <v>451</v>
      </c>
      <c r="E275" s="312" t="s">
        <v>451</v>
      </c>
      <c r="F275" s="312" t="s">
        <v>451</v>
      </c>
      <c r="G275" s="312" t="s">
        <v>451</v>
      </c>
      <c r="H275" s="312" t="s">
        <v>451</v>
      </c>
      <c r="I275" s="348" t="s">
        <v>451</v>
      </c>
      <c r="J275" s="312" t="s">
        <v>451</v>
      </c>
      <c r="K275" s="311" t="s">
        <v>451</v>
      </c>
      <c r="L275" s="312" t="s">
        <v>451</v>
      </c>
      <c r="M275" s="312" t="s">
        <v>451</v>
      </c>
      <c r="N275" s="312" t="s">
        <v>451</v>
      </c>
      <c r="O275" s="312" t="s">
        <v>451</v>
      </c>
      <c r="P275" s="312" t="s">
        <v>451</v>
      </c>
      <c r="Q275" s="348" t="s">
        <v>451</v>
      </c>
      <c r="R275" s="312" t="s">
        <v>451</v>
      </c>
      <c r="S275" s="311" t="s">
        <v>451</v>
      </c>
      <c r="T275" s="312" t="s">
        <v>451</v>
      </c>
      <c r="U275" s="312" t="s">
        <v>451</v>
      </c>
      <c r="V275" s="312" t="s">
        <v>451</v>
      </c>
      <c r="W275" s="312" t="s">
        <v>451</v>
      </c>
      <c r="X275" s="312" t="s">
        <v>451</v>
      </c>
      <c r="Y275" s="348" t="s">
        <v>451</v>
      </c>
      <c r="Z275" s="312" t="s">
        <v>451</v>
      </c>
      <c r="AA275" s="311" t="s">
        <v>451</v>
      </c>
      <c r="AB275" s="312" t="s">
        <v>451</v>
      </c>
      <c r="AC275" s="312" t="s">
        <v>451</v>
      </c>
      <c r="AD275" s="312" t="s">
        <v>451</v>
      </c>
      <c r="AE275" s="312">
        <v>2</v>
      </c>
      <c r="AF275" s="312" t="s">
        <v>451</v>
      </c>
      <c r="AG275" s="348">
        <v>1</v>
      </c>
      <c r="AH275" s="312">
        <v>3</v>
      </c>
      <c r="AI275" s="311" t="s">
        <v>451</v>
      </c>
      <c r="AJ275" s="312">
        <v>1</v>
      </c>
      <c r="AK275" s="312" t="s">
        <v>451</v>
      </c>
      <c r="AL275" s="312" t="s">
        <v>451</v>
      </c>
      <c r="AM275" s="312" t="s">
        <v>451</v>
      </c>
      <c r="AN275" s="312" t="s">
        <v>451</v>
      </c>
      <c r="AO275" s="348" t="s">
        <v>451</v>
      </c>
      <c r="AP275" s="312">
        <v>1</v>
      </c>
      <c r="AQ275" s="311" t="s">
        <v>451</v>
      </c>
      <c r="AR275" s="312" t="s">
        <v>451</v>
      </c>
      <c r="AS275" s="312" t="s">
        <v>451</v>
      </c>
      <c r="AT275" s="312" t="s">
        <v>451</v>
      </c>
      <c r="AU275" s="312">
        <v>1</v>
      </c>
      <c r="AV275" s="312" t="s">
        <v>451</v>
      </c>
      <c r="AW275" s="348" t="s">
        <v>451</v>
      </c>
      <c r="AX275" s="312">
        <v>1</v>
      </c>
      <c r="AY275" s="311" t="s">
        <v>451</v>
      </c>
      <c r="AZ275" s="312" t="s">
        <v>451</v>
      </c>
      <c r="BA275" s="312" t="s">
        <v>451</v>
      </c>
      <c r="BB275" s="312" t="s">
        <v>451</v>
      </c>
      <c r="BC275" s="312" t="s">
        <v>451</v>
      </c>
      <c r="BD275" s="312" t="s">
        <v>451</v>
      </c>
      <c r="BE275" s="348">
        <v>1</v>
      </c>
      <c r="BF275" s="312">
        <v>1</v>
      </c>
      <c r="BG275" s="311" t="s">
        <v>451</v>
      </c>
      <c r="BH275" s="312" t="s">
        <v>451</v>
      </c>
      <c r="BI275" s="312" t="s">
        <v>451</v>
      </c>
      <c r="BJ275" s="312" t="s">
        <v>451</v>
      </c>
      <c r="BK275" s="312" t="s">
        <v>451</v>
      </c>
      <c r="BL275" s="348" t="s">
        <v>451</v>
      </c>
      <c r="BM275" s="312" t="s">
        <v>451</v>
      </c>
      <c r="BN275" s="311" t="s">
        <v>451</v>
      </c>
      <c r="BO275" s="312" t="s">
        <v>451</v>
      </c>
      <c r="BP275" s="312" t="s">
        <v>451</v>
      </c>
      <c r="BQ275" s="312" t="s">
        <v>451</v>
      </c>
      <c r="BR275" s="312" t="s">
        <v>451</v>
      </c>
      <c r="BS275" s="348" t="s">
        <v>451</v>
      </c>
      <c r="BT275" s="348" t="s">
        <v>451</v>
      </c>
    </row>
    <row r="276" spans="2:72">
      <c r="B276" s="737" t="s">
        <v>537</v>
      </c>
      <c r="C276" s="311" t="s">
        <v>451</v>
      </c>
      <c r="D276" s="312" t="s">
        <v>451</v>
      </c>
      <c r="E276" s="312" t="s">
        <v>451</v>
      </c>
      <c r="F276" s="312">
        <v>1</v>
      </c>
      <c r="G276" s="312" t="s">
        <v>451</v>
      </c>
      <c r="H276" s="312" t="s">
        <v>451</v>
      </c>
      <c r="I276" s="348" t="s">
        <v>451</v>
      </c>
      <c r="J276" s="312">
        <v>1</v>
      </c>
      <c r="K276" s="311" t="s">
        <v>451</v>
      </c>
      <c r="L276" s="312" t="s">
        <v>451</v>
      </c>
      <c r="M276" s="312" t="s">
        <v>451</v>
      </c>
      <c r="N276" s="312">
        <v>1</v>
      </c>
      <c r="O276" s="312" t="s">
        <v>451</v>
      </c>
      <c r="P276" s="312" t="s">
        <v>451</v>
      </c>
      <c r="Q276" s="348" t="s">
        <v>451</v>
      </c>
      <c r="R276" s="312">
        <v>1</v>
      </c>
      <c r="S276" s="311" t="s">
        <v>451</v>
      </c>
      <c r="T276" s="312" t="s">
        <v>451</v>
      </c>
      <c r="U276" s="312" t="s">
        <v>451</v>
      </c>
      <c r="V276" s="312" t="s">
        <v>451</v>
      </c>
      <c r="W276" s="312" t="s">
        <v>451</v>
      </c>
      <c r="X276" s="312" t="s">
        <v>451</v>
      </c>
      <c r="Y276" s="348" t="s">
        <v>451</v>
      </c>
      <c r="Z276" s="312" t="s">
        <v>451</v>
      </c>
      <c r="AA276" s="311" t="s">
        <v>451</v>
      </c>
      <c r="AB276" s="312" t="s">
        <v>451</v>
      </c>
      <c r="AC276" s="312" t="s">
        <v>451</v>
      </c>
      <c r="AD276" s="312" t="s">
        <v>451</v>
      </c>
      <c r="AE276" s="312" t="s">
        <v>451</v>
      </c>
      <c r="AF276" s="312" t="s">
        <v>451</v>
      </c>
      <c r="AG276" s="348" t="s">
        <v>451</v>
      </c>
      <c r="AH276" s="312" t="s">
        <v>451</v>
      </c>
      <c r="AI276" s="311" t="s">
        <v>451</v>
      </c>
      <c r="AJ276" s="312" t="s">
        <v>451</v>
      </c>
      <c r="AK276" s="312" t="s">
        <v>451</v>
      </c>
      <c r="AL276" s="312" t="s">
        <v>451</v>
      </c>
      <c r="AM276" s="312" t="s">
        <v>451</v>
      </c>
      <c r="AN276" s="312" t="s">
        <v>451</v>
      </c>
      <c r="AO276" s="348" t="s">
        <v>451</v>
      </c>
      <c r="AP276" s="312" t="s">
        <v>451</v>
      </c>
      <c r="AQ276" s="311" t="s">
        <v>451</v>
      </c>
      <c r="AR276" s="312" t="s">
        <v>451</v>
      </c>
      <c r="AS276" s="312" t="s">
        <v>451</v>
      </c>
      <c r="AT276" s="312" t="s">
        <v>451</v>
      </c>
      <c r="AU276" s="312" t="s">
        <v>451</v>
      </c>
      <c r="AV276" s="312" t="s">
        <v>451</v>
      </c>
      <c r="AW276" s="348" t="s">
        <v>451</v>
      </c>
      <c r="AX276" s="312" t="s">
        <v>451</v>
      </c>
      <c r="AY276" s="311" t="s">
        <v>451</v>
      </c>
      <c r="AZ276" s="312" t="s">
        <v>451</v>
      </c>
      <c r="BA276" s="312" t="s">
        <v>451</v>
      </c>
      <c r="BB276" s="312" t="s">
        <v>451</v>
      </c>
      <c r="BC276" s="312" t="s">
        <v>451</v>
      </c>
      <c r="BD276" s="312" t="s">
        <v>451</v>
      </c>
      <c r="BE276" s="348">
        <v>1</v>
      </c>
      <c r="BF276" s="312">
        <v>1</v>
      </c>
      <c r="BG276" s="311" t="s">
        <v>451</v>
      </c>
      <c r="BH276" s="312" t="s">
        <v>451</v>
      </c>
      <c r="BI276" s="312" t="s">
        <v>451</v>
      </c>
      <c r="BJ276" s="312" t="s">
        <v>451</v>
      </c>
      <c r="BK276" s="312" t="s">
        <v>451</v>
      </c>
      <c r="BL276" s="348" t="s">
        <v>451</v>
      </c>
      <c r="BM276" s="312" t="s">
        <v>451</v>
      </c>
      <c r="BN276" s="311" t="s">
        <v>451</v>
      </c>
      <c r="BO276" s="312" t="s">
        <v>451</v>
      </c>
      <c r="BP276" s="312" t="s">
        <v>451</v>
      </c>
      <c r="BQ276" s="312" t="s">
        <v>451</v>
      </c>
      <c r="BR276" s="312" t="s">
        <v>451</v>
      </c>
      <c r="BS276" s="348" t="s">
        <v>451</v>
      </c>
      <c r="BT276" s="348" t="s">
        <v>451</v>
      </c>
    </row>
    <row r="277" spans="2:72">
      <c r="B277" s="737" t="s">
        <v>554</v>
      </c>
      <c r="C277" s="311" t="s">
        <v>451</v>
      </c>
      <c r="D277" s="312" t="s">
        <v>451</v>
      </c>
      <c r="E277" s="312" t="s">
        <v>451</v>
      </c>
      <c r="F277" s="312" t="s">
        <v>451</v>
      </c>
      <c r="G277" s="312" t="s">
        <v>451</v>
      </c>
      <c r="H277" s="312" t="s">
        <v>451</v>
      </c>
      <c r="I277" s="348" t="s">
        <v>451</v>
      </c>
      <c r="J277" s="312" t="s">
        <v>451</v>
      </c>
      <c r="K277" s="311" t="s">
        <v>451</v>
      </c>
      <c r="L277" s="312" t="s">
        <v>451</v>
      </c>
      <c r="M277" s="312" t="s">
        <v>451</v>
      </c>
      <c r="N277" s="312" t="s">
        <v>451</v>
      </c>
      <c r="O277" s="312" t="s">
        <v>451</v>
      </c>
      <c r="P277" s="312" t="s">
        <v>451</v>
      </c>
      <c r="Q277" s="348">
        <v>1</v>
      </c>
      <c r="R277" s="312">
        <v>1</v>
      </c>
      <c r="S277" s="311" t="s">
        <v>451</v>
      </c>
      <c r="T277" s="312" t="s">
        <v>451</v>
      </c>
      <c r="U277" s="312" t="s">
        <v>451</v>
      </c>
      <c r="V277" s="312" t="s">
        <v>451</v>
      </c>
      <c r="W277" s="312" t="s">
        <v>451</v>
      </c>
      <c r="X277" s="312" t="s">
        <v>451</v>
      </c>
      <c r="Y277" s="348" t="s">
        <v>451</v>
      </c>
      <c r="Z277" s="312" t="s">
        <v>451</v>
      </c>
      <c r="AA277" s="311" t="s">
        <v>451</v>
      </c>
      <c r="AB277" s="312" t="s">
        <v>451</v>
      </c>
      <c r="AC277" s="312" t="s">
        <v>451</v>
      </c>
      <c r="AD277" s="312" t="s">
        <v>451</v>
      </c>
      <c r="AE277" s="312" t="s">
        <v>451</v>
      </c>
      <c r="AF277" s="312" t="s">
        <v>451</v>
      </c>
      <c r="AG277" s="348" t="s">
        <v>451</v>
      </c>
      <c r="AH277" s="312" t="s">
        <v>451</v>
      </c>
      <c r="AI277" s="311" t="s">
        <v>451</v>
      </c>
      <c r="AJ277" s="312" t="s">
        <v>451</v>
      </c>
      <c r="AK277" s="312" t="s">
        <v>451</v>
      </c>
      <c r="AL277" s="312" t="s">
        <v>451</v>
      </c>
      <c r="AM277" s="312" t="s">
        <v>451</v>
      </c>
      <c r="AN277" s="312" t="s">
        <v>451</v>
      </c>
      <c r="AO277" s="348" t="s">
        <v>451</v>
      </c>
      <c r="AP277" s="312" t="s">
        <v>451</v>
      </c>
      <c r="AQ277" s="311" t="s">
        <v>451</v>
      </c>
      <c r="AR277" s="312" t="s">
        <v>451</v>
      </c>
      <c r="AS277" s="312" t="s">
        <v>451</v>
      </c>
      <c r="AT277" s="312" t="s">
        <v>451</v>
      </c>
      <c r="AU277" s="312" t="s">
        <v>451</v>
      </c>
      <c r="AV277" s="312" t="s">
        <v>451</v>
      </c>
      <c r="AW277" s="348" t="s">
        <v>451</v>
      </c>
      <c r="AX277" s="312" t="s">
        <v>451</v>
      </c>
      <c r="AY277" s="311" t="s">
        <v>451</v>
      </c>
      <c r="AZ277" s="312" t="s">
        <v>451</v>
      </c>
      <c r="BA277" s="312" t="s">
        <v>451</v>
      </c>
      <c r="BB277" s="312" t="s">
        <v>451</v>
      </c>
      <c r="BC277" s="312" t="s">
        <v>451</v>
      </c>
      <c r="BD277" s="312" t="s">
        <v>451</v>
      </c>
      <c r="BE277" s="348" t="s">
        <v>451</v>
      </c>
      <c r="BF277" s="312" t="s">
        <v>451</v>
      </c>
      <c r="BG277" s="311" t="s">
        <v>451</v>
      </c>
      <c r="BH277" s="312" t="s">
        <v>451</v>
      </c>
      <c r="BI277" s="312" t="s">
        <v>451</v>
      </c>
      <c r="BJ277" s="312" t="s">
        <v>451</v>
      </c>
      <c r="BK277" s="312" t="s">
        <v>451</v>
      </c>
      <c r="BL277" s="348" t="s">
        <v>451</v>
      </c>
      <c r="BM277" s="312" t="s">
        <v>451</v>
      </c>
      <c r="BN277" s="311" t="s">
        <v>451</v>
      </c>
      <c r="BO277" s="312" t="s">
        <v>451</v>
      </c>
      <c r="BP277" s="312" t="s">
        <v>451</v>
      </c>
      <c r="BQ277" s="312" t="s">
        <v>451</v>
      </c>
      <c r="BR277" s="312" t="s">
        <v>451</v>
      </c>
      <c r="BS277" s="348" t="s">
        <v>451</v>
      </c>
      <c r="BT277" s="348" t="s">
        <v>451</v>
      </c>
    </row>
    <row r="278" spans="2:72">
      <c r="B278" s="737" t="s">
        <v>533</v>
      </c>
      <c r="C278" s="311" t="s">
        <v>451</v>
      </c>
      <c r="D278" s="312" t="s">
        <v>451</v>
      </c>
      <c r="E278" s="312" t="s">
        <v>451</v>
      </c>
      <c r="F278" s="312" t="s">
        <v>451</v>
      </c>
      <c r="G278" s="312" t="s">
        <v>451</v>
      </c>
      <c r="H278" s="312" t="s">
        <v>451</v>
      </c>
      <c r="I278" s="348" t="s">
        <v>451</v>
      </c>
      <c r="J278" s="312" t="s">
        <v>451</v>
      </c>
      <c r="K278" s="311" t="s">
        <v>451</v>
      </c>
      <c r="L278" s="312" t="s">
        <v>451</v>
      </c>
      <c r="M278" s="312" t="s">
        <v>451</v>
      </c>
      <c r="N278" s="312" t="s">
        <v>451</v>
      </c>
      <c r="O278" s="312" t="s">
        <v>451</v>
      </c>
      <c r="P278" s="312" t="s">
        <v>451</v>
      </c>
      <c r="Q278" s="348" t="s">
        <v>451</v>
      </c>
      <c r="R278" s="312" t="s">
        <v>451</v>
      </c>
      <c r="S278" s="311" t="s">
        <v>451</v>
      </c>
      <c r="T278" s="312" t="s">
        <v>451</v>
      </c>
      <c r="U278" s="312" t="s">
        <v>451</v>
      </c>
      <c r="V278" s="312" t="s">
        <v>451</v>
      </c>
      <c r="W278" s="312" t="s">
        <v>451</v>
      </c>
      <c r="X278" s="312" t="s">
        <v>451</v>
      </c>
      <c r="Y278" s="348" t="s">
        <v>451</v>
      </c>
      <c r="Z278" s="312" t="s">
        <v>451</v>
      </c>
      <c r="AA278" s="311" t="s">
        <v>451</v>
      </c>
      <c r="AB278" s="312" t="s">
        <v>451</v>
      </c>
      <c r="AC278" s="312" t="s">
        <v>451</v>
      </c>
      <c r="AD278" s="312" t="s">
        <v>451</v>
      </c>
      <c r="AE278" s="312" t="s">
        <v>451</v>
      </c>
      <c r="AF278" s="312" t="s">
        <v>451</v>
      </c>
      <c r="AG278" s="348" t="s">
        <v>451</v>
      </c>
      <c r="AH278" s="312" t="s">
        <v>451</v>
      </c>
      <c r="AI278" s="311" t="s">
        <v>451</v>
      </c>
      <c r="AJ278" s="312" t="s">
        <v>451</v>
      </c>
      <c r="AK278" s="312" t="s">
        <v>451</v>
      </c>
      <c r="AL278" s="312" t="s">
        <v>451</v>
      </c>
      <c r="AM278" s="312" t="s">
        <v>451</v>
      </c>
      <c r="AN278" s="312" t="s">
        <v>451</v>
      </c>
      <c r="AO278" s="348" t="s">
        <v>451</v>
      </c>
      <c r="AP278" s="312" t="s">
        <v>451</v>
      </c>
      <c r="AQ278" s="311" t="s">
        <v>451</v>
      </c>
      <c r="AR278" s="312" t="s">
        <v>451</v>
      </c>
      <c r="AS278" s="312" t="s">
        <v>451</v>
      </c>
      <c r="AT278" s="312" t="s">
        <v>451</v>
      </c>
      <c r="AU278" s="312" t="s">
        <v>451</v>
      </c>
      <c r="AV278" s="312" t="s">
        <v>451</v>
      </c>
      <c r="AW278" s="348" t="s">
        <v>451</v>
      </c>
      <c r="AX278" s="312" t="s">
        <v>451</v>
      </c>
      <c r="AY278" s="311" t="s">
        <v>451</v>
      </c>
      <c r="AZ278" s="312" t="s">
        <v>451</v>
      </c>
      <c r="BA278" s="312" t="s">
        <v>451</v>
      </c>
      <c r="BB278" s="312" t="s">
        <v>451</v>
      </c>
      <c r="BC278" s="312" t="s">
        <v>451</v>
      </c>
      <c r="BD278" s="312">
        <v>1</v>
      </c>
      <c r="BE278" s="348" t="s">
        <v>451</v>
      </c>
      <c r="BF278" s="312">
        <v>1</v>
      </c>
      <c r="BG278" s="311" t="s">
        <v>451</v>
      </c>
      <c r="BH278" s="312" t="s">
        <v>451</v>
      </c>
      <c r="BI278" s="312" t="s">
        <v>451</v>
      </c>
      <c r="BJ278" s="312" t="s">
        <v>451</v>
      </c>
      <c r="BK278" s="312" t="s">
        <v>451</v>
      </c>
      <c r="BL278" s="348" t="s">
        <v>451</v>
      </c>
      <c r="BM278" s="312" t="s">
        <v>451</v>
      </c>
      <c r="BN278" s="311" t="s">
        <v>451</v>
      </c>
      <c r="BO278" s="312" t="s">
        <v>451</v>
      </c>
      <c r="BP278" s="312" t="s">
        <v>451</v>
      </c>
      <c r="BQ278" s="312" t="s">
        <v>451</v>
      </c>
      <c r="BR278" s="312" t="s">
        <v>451</v>
      </c>
      <c r="BS278" s="348" t="s">
        <v>451</v>
      </c>
      <c r="BT278" s="348" t="s">
        <v>451</v>
      </c>
    </row>
    <row r="279" spans="2:72">
      <c r="B279" s="737" t="s">
        <v>525</v>
      </c>
      <c r="C279" s="311" t="s">
        <v>451</v>
      </c>
      <c r="D279" s="312" t="s">
        <v>451</v>
      </c>
      <c r="E279" s="312" t="s">
        <v>451</v>
      </c>
      <c r="F279" s="312" t="s">
        <v>451</v>
      </c>
      <c r="G279" s="312">
        <v>1</v>
      </c>
      <c r="H279" s="312">
        <v>1</v>
      </c>
      <c r="I279" s="348" t="s">
        <v>451</v>
      </c>
      <c r="J279" s="312">
        <v>2</v>
      </c>
      <c r="K279" s="311" t="s">
        <v>451</v>
      </c>
      <c r="L279" s="312">
        <v>1</v>
      </c>
      <c r="M279" s="312" t="s">
        <v>451</v>
      </c>
      <c r="N279" s="312" t="s">
        <v>451</v>
      </c>
      <c r="O279" s="312" t="s">
        <v>451</v>
      </c>
      <c r="P279" s="312" t="s">
        <v>451</v>
      </c>
      <c r="Q279" s="348" t="s">
        <v>451</v>
      </c>
      <c r="R279" s="312">
        <v>1</v>
      </c>
      <c r="S279" s="311" t="s">
        <v>451</v>
      </c>
      <c r="T279" s="312" t="s">
        <v>451</v>
      </c>
      <c r="U279" s="312" t="s">
        <v>451</v>
      </c>
      <c r="V279" s="312" t="s">
        <v>451</v>
      </c>
      <c r="W279" s="312" t="s">
        <v>451</v>
      </c>
      <c r="X279" s="312" t="s">
        <v>451</v>
      </c>
      <c r="Y279" s="348" t="s">
        <v>451</v>
      </c>
      <c r="Z279" s="312" t="s">
        <v>451</v>
      </c>
      <c r="AA279" s="311" t="s">
        <v>451</v>
      </c>
      <c r="AB279" s="312" t="s">
        <v>451</v>
      </c>
      <c r="AC279" s="312" t="s">
        <v>451</v>
      </c>
      <c r="AD279" s="312" t="s">
        <v>451</v>
      </c>
      <c r="AE279" s="312" t="s">
        <v>451</v>
      </c>
      <c r="AF279" s="312" t="s">
        <v>451</v>
      </c>
      <c r="AG279" s="348" t="s">
        <v>451</v>
      </c>
      <c r="AH279" s="312" t="s">
        <v>451</v>
      </c>
      <c r="AI279" s="311" t="s">
        <v>451</v>
      </c>
      <c r="AJ279" s="312" t="s">
        <v>451</v>
      </c>
      <c r="AK279" s="312" t="s">
        <v>451</v>
      </c>
      <c r="AL279" s="312" t="s">
        <v>451</v>
      </c>
      <c r="AM279" s="312" t="s">
        <v>451</v>
      </c>
      <c r="AN279" s="312" t="s">
        <v>451</v>
      </c>
      <c r="AO279" s="348" t="s">
        <v>451</v>
      </c>
      <c r="AP279" s="312" t="s">
        <v>451</v>
      </c>
      <c r="AQ279" s="311" t="s">
        <v>451</v>
      </c>
      <c r="AR279" s="312" t="s">
        <v>451</v>
      </c>
      <c r="AS279" s="312" t="s">
        <v>451</v>
      </c>
      <c r="AT279" s="312" t="s">
        <v>451</v>
      </c>
      <c r="AU279" s="312" t="s">
        <v>451</v>
      </c>
      <c r="AV279" s="312" t="s">
        <v>451</v>
      </c>
      <c r="AW279" s="348" t="s">
        <v>451</v>
      </c>
      <c r="AX279" s="312" t="s">
        <v>451</v>
      </c>
      <c r="AY279" s="311" t="s">
        <v>451</v>
      </c>
      <c r="AZ279" s="312" t="s">
        <v>451</v>
      </c>
      <c r="BA279" s="312" t="s">
        <v>451</v>
      </c>
      <c r="BB279" s="312" t="s">
        <v>451</v>
      </c>
      <c r="BC279" s="312" t="s">
        <v>451</v>
      </c>
      <c r="BD279" s="312" t="s">
        <v>451</v>
      </c>
      <c r="BE279" s="348" t="s">
        <v>451</v>
      </c>
      <c r="BF279" s="312" t="s">
        <v>451</v>
      </c>
      <c r="BG279" s="311" t="s">
        <v>451</v>
      </c>
      <c r="BH279" s="312" t="s">
        <v>451</v>
      </c>
      <c r="BI279" s="312" t="s">
        <v>451</v>
      </c>
      <c r="BJ279" s="312" t="s">
        <v>451</v>
      </c>
      <c r="BK279" s="312" t="s">
        <v>451</v>
      </c>
      <c r="BL279" s="348" t="s">
        <v>451</v>
      </c>
      <c r="BM279" s="312" t="s">
        <v>451</v>
      </c>
      <c r="BN279" s="311" t="s">
        <v>451</v>
      </c>
      <c r="BO279" s="312" t="s">
        <v>451</v>
      </c>
      <c r="BP279" s="312" t="s">
        <v>451</v>
      </c>
      <c r="BQ279" s="312" t="s">
        <v>451</v>
      </c>
      <c r="BR279" s="312" t="s">
        <v>451</v>
      </c>
      <c r="BS279" s="348" t="s">
        <v>451</v>
      </c>
      <c r="BT279" s="348" t="s">
        <v>451</v>
      </c>
    </row>
    <row r="280" spans="2:72">
      <c r="B280" s="737" t="s">
        <v>527</v>
      </c>
      <c r="C280" s="311" t="s">
        <v>451</v>
      </c>
      <c r="D280" s="312" t="s">
        <v>451</v>
      </c>
      <c r="E280" s="312" t="s">
        <v>451</v>
      </c>
      <c r="F280" s="312" t="s">
        <v>451</v>
      </c>
      <c r="G280" s="312" t="s">
        <v>451</v>
      </c>
      <c r="H280" s="312" t="s">
        <v>451</v>
      </c>
      <c r="I280" s="348" t="s">
        <v>451</v>
      </c>
      <c r="J280" s="312" t="s">
        <v>451</v>
      </c>
      <c r="K280" s="311" t="s">
        <v>451</v>
      </c>
      <c r="L280" s="312" t="s">
        <v>451</v>
      </c>
      <c r="M280" s="312" t="s">
        <v>451</v>
      </c>
      <c r="N280" s="312" t="s">
        <v>451</v>
      </c>
      <c r="O280" s="312" t="s">
        <v>451</v>
      </c>
      <c r="P280" s="312" t="s">
        <v>451</v>
      </c>
      <c r="Q280" s="348" t="s">
        <v>451</v>
      </c>
      <c r="R280" s="312" t="s">
        <v>451</v>
      </c>
      <c r="S280" s="311" t="s">
        <v>451</v>
      </c>
      <c r="T280" s="312" t="s">
        <v>451</v>
      </c>
      <c r="U280" s="312" t="s">
        <v>451</v>
      </c>
      <c r="V280" s="312" t="s">
        <v>451</v>
      </c>
      <c r="W280" s="312" t="s">
        <v>451</v>
      </c>
      <c r="X280" s="312" t="s">
        <v>451</v>
      </c>
      <c r="Y280" s="348" t="s">
        <v>451</v>
      </c>
      <c r="Z280" s="312" t="s">
        <v>451</v>
      </c>
      <c r="AA280" s="311" t="s">
        <v>451</v>
      </c>
      <c r="AB280" s="312">
        <v>1</v>
      </c>
      <c r="AC280" s="312" t="s">
        <v>451</v>
      </c>
      <c r="AD280" s="312" t="s">
        <v>451</v>
      </c>
      <c r="AE280" s="312" t="s">
        <v>451</v>
      </c>
      <c r="AF280" s="312" t="s">
        <v>451</v>
      </c>
      <c r="AG280" s="348" t="s">
        <v>451</v>
      </c>
      <c r="AH280" s="312">
        <v>1</v>
      </c>
      <c r="AI280" s="311" t="s">
        <v>451</v>
      </c>
      <c r="AJ280" s="312" t="s">
        <v>451</v>
      </c>
      <c r="AK280" s="312" t="s">
        <v>451</v>
      </c>
      <c r="AL280" s="312" t="s">
        <v>451</v>
      </c>
      <c r="AM280" s="312" t="s">
        <v>451</v>
      </c>
      <c r="AN280" s="312" t="s">
        <v>451</v>
      </c>
      <c r="AO280" s="348" t="s">
        <v>451</v>
      </c>
      <c r="AP280" s="312" t="s">
        <v>451</v>
      </c>
      <c r="AQ280" s="311" t="s">
        <v>451</v>
      </c>
      <c r="AR280" s="312" t="s">
        <v>451</v>
      </c>
      <c r="AS280" s="312" t="s">
        <v>451</v>
      </c>
      <c r="AT280" s="312" t="s">
        <v>451</v>
      </c>
      <c r="AU280" s="312" t="s">
        <v>451</v>
      </c>
      <c r="AV280" s="312" t="s">
        <v>451</v>
      </c>
      <c r="AW280" s="348" t="s">
        <v>451</v>
      </c>
      <c r="AX280" s="312" t="s">
        <v>451</v>
      </c>
      <c r="AY280" s="311" t="s">
        <v>451</v>
      </c>
      <c r="AZ280" s="312" t="s">
        <v>451</v>
      </c>
      <c r="BA280" s="312" t="s">
        <v>451</v>
      </c>
      <c r="BB280" s="312" t="s">
        <v>451</v>
      </c>
      <c r="BC280" s="312" t="s">
        <v>451</v>
      </c>
      <c r="BD280" s="312" t="s">
        <v>451</v>
      </c>
      <c r="BE280" s="348" t="s">
        <v>451</v>
      </c>
      <c r="BF280" s="312" t="s">
        <v>451</v>
      </c>
      <c r="BG280" s="311" t="s">
        <v>451</v>
      </c>
      <c r="BH280" s="312" t="s">
        <v>451</v>
      </c>
      <c r="BI280" s="312" t="s">
        <v>451</v>
      </c>
      <c r="BJ280" s="312" t="s">
        <v>451</v>
      </c>
      <c r="BK280" s="312" t="s">
        <v>451</v>
      </c>
      <c r="BL280" s="348" t="s">
        <v>451</v>
      </c>
      <c r="BM280" s="312" t="s">
        <v>451</v>
      </c>
      <c r="BN280" s="311" t="s">
        <v>451</v>
      </c>
      <c r="BO280" s="312" t="s">
        <v>451</v>
      </c>
      <c r="BP280" s="312" t="s">
        <v>451</v>
      </c>
      <c r="BQ280" s="312" t="s">
        <v>451</v>
      </c>
      <c r="BR280" s="312" t="s">
        <v>451</v>
      </c>
      <c r="BS280" s="348" t="s">
        <v>451</v>
      </c>
      <c r="BT280" s="348" t="s">
        <v>451</v>
      </c>
    </row>
    <row r="281" spans="2:72">
      <c r="B281" s="737" t="s">
        <v>529</v>
      </c>
      <c r="C281" s="311" t="s">
        <v>451</v>
      </c>
      <c r="D281" s="312">
        <v>1</v>
      </c>
      <c r="E281" s="312" t="s">
        <v>451</v>
      </c>
      <c r="F281" s="312">
        <v>1</v>
      </c>
      <c r="G281" s="312">
        <v>4</v>
      </c>
      <c r="H281" s="312" t="s">
        <v>451</v>
      </c>
      <c r="I281" s="348" t="s">
        <v>451</v>
      </c>
      <c r="J281" s="312">
        <v>6</v>
      </c>
      <c r="K281" s="311" t="s">
        <v>451</v>
      </c>
      <c r="L281" s="312">
        <v>5</v>
      </c>
      <c r="M281" s="312" t="s">
        <v>451</v>
      </c>
      <c r="N281" s="312" t="s">
        <v>451</v>
      </c>
      <c r="O281" s="312">
        <v>9</v>
      </c>
      <c r="P281" s="312" t="s">
        <v>451</v>
      </c>
      <c r="Q281" s="348" t="s">
        <v>451</v>
      </c>
      <c r="R281" s="312">
        <v>14</v>
      </c>
      <c r="S281" s="311" t="s">
        <v>451</v>
      </c>
      <c r="T281" s="312">
        <v>3</v>
      </c>
      <c r="U281" s="312" t="s">
        <v>451</v>
      </c>
      <c r="V281" s="312" t="s">
        <v>451</v>
      </c>
      <c r="W281" s="312">
        <v>3</v>
      </c>
      <c r="X281" s="312" t="s">
        <v>451</v>
      </c>
      <c r="Y281" s="348" t="s">
        <v>451</v>
      </c>
      <c r="Z281" s="312">
        <v>6</v>
      </c>
      <c r="AA281" s="311" t="s">
        <v>451</v>
      </c>
      <c r="AB281" s="312">
        <v>3</v>
      </c>
      <c r="AC281" s="312" t="s">
        <v>451</v>
      </c>
      <c r="AD281" s="312" t="s">
        <v>451</v>
      </c>
      <c r="AE281" s="312">
        <v>6</v>
      </c>
      <c r="AF281" s="312">
        <v>1</v>
      </c>
      <c r="AG281" s="348" t="s">
        <v>451</v>
      </c>
      <c r="AH281" s="312">
        <v>10</v>
      </c>
      <c r="AI281" s="311" t="s">
        <v>451</v>
      </c>
      <c r="AJ281" s="312">
        <v>3</v>
      </c>
      <c r="AK281" s="312" t="s">
        <v>451</v>
      </c>
      <c r="AL281" s="312" t="s">
        <v>451</v>
      </c>
      <c r="AM281" s="312">
        <v>8</v>
      </c>
      <c r="AN281" s="312">
        <v>1</v>
      </c>
      <c r="AO281" s="348" t="s">
        <v>451</v>
      </c>
      <c r="AP281" s="312">
        <v>12</v>
      </c>
      <c r="AQ281" s="311" t="s">
        <v>451</v>
      </c>
      <c r="AR281" s="312">
        <v>2</v>
      </c>
      <c r="AS281" s="312" t="s">
        <v>451</v>
      </c>
      <c r="AT281" s="312" t="s">
        <v>451</v>
      </c>
      <c r="AU281" s="312">
        <v>5</v>
      </c>
      <c r="AV281" s="312" t="s">
        <v>451</v>
      </c>
      <c r="AW281" s="348">
        <v>1</v>
      </c>
      <c r="AX281" s="312">
        <v>8</v>
      </c>
      <c r="AY281" s="311" t="s">
        <v>451</v>
      </c>
      <c r="AZ281" s="312">
        <v>4</v>
      </c>
      <c r="BA281" s="312" t="s">
        <v>451</v>
      </c>
      <c r="BB281" s="312">
        <v>1</v>
      </c>
      <c r="BC281" s="312">
        <v>4</v>
      </c>
      <c r="BD281" s="312" t="s">
        <v>451</v>
      </c>
      <c r="BE281" s="348" t="s">
        <v>451</v>
      </c>
      <c r="BF281" s="312">
        <v>9</v>
      </c>
      <c r="BG281" s="311" t="s">
        <v>451</v>
      </c>
      <c r="BH281" s="312" t="s">
        <v>451</v>
      </c>
      <c r="BI281" s="312" t="s">
        <v>451</v>
      </c>
      <c r="BJ281" s="312" t="s">
        <v>451</v>
      </c>
      <c r="BK281" s="312" t="s">
        <v>451</v>
      </c>
      <c r="BL281" s="348" t="s">
        <v>451</v>
      </c>
      <c r="BM281" s="312" t="s">
        <v>451</v>
      </c>
      <c r="BN281" s="311" t="s">
        <v>451</v>
      </c>
      <c r="BO281" s="312" t="s">
        <v>451</v>
      </c>
      <c r="BP281" s="312" t="s">
        <v>451</v>
      </c>
      <c r="BQ281" s="312" t="s">
        <v>451</v>
      </c>
      <c r="BR281" s="312" t="s">
        <v>451</v>
      </c>
      <c r="BS281" s="348" t="s">
        <v>451</v>
      </c>
      <c r="BT281" s="348" t="s">
        <v>451</v>
      </c>
    </row>
    <row r="282" spans="2:72">
      <c r="B282" s="737" t="s">
        <v>507</v>
      </c>
      <c r="C282" s="311" t="s">
        <v>451</v>
      </c>
      <c r="D282" s="312" t="s">
        <v>451</v>
      </c>
      <c r="E282" s="312" t="s">
        <v>451</v>
      </c>
      <c r="F282" s="312" t="s">
        <v>451</v>
      </c>
      <c r="G282" s="312" t="s">
        <v>451</v>
      </c>
      <c r="H282" s="312" t="s">
        <v>451</v>
      </c>
      <c r="I282" s="348" t="s">
        <v>451</v>
      </c>
      <c r="J282" s="312" t="s">
        <v>451</v>
      </c>
      <c r="K282" s="311">
        <v>1</v>
      </c>
      <c r="L282" s="312">
        <v>1</v>
      </c>
      <c r="M282" s="312" t="s">
        <v>451</v>
      </c>
      <c r="N282" s="312" t="s">
        <v>451</v>
      </c>
      <c r="O282" s="312" t="s">
        <v>451</v>
      </c>
      <c r="P282" s="312" t="s">
        <v>451</v>
      </c>
      <c r="Q282" s="348">
        <v>1</v>
      </c>
      <c r="R282" s="312">
        <v>3</v>
      </c>
      <c r="S282" s="311">
        <v>1</v>
      </c>
      <c r="T282" s="312">
        <v>1</v>
      </c>
      <c r="U282" s="312" t="s">
        <v>451</v>
      </c>
      <c r="V282" s="312" t="s">
        <v>451</v>
      </c>
      <c r="W282" s="312" t="s">
        <v>451</v>
      </c>
      <c r="X282" s="312" t="s">
        <v>451</v>
      </c>
      <c r="Y282" s="348" t="s">
        <v>451</v>
      </c>
      <c r="Z282" s="312">
        <v>2</v>
      </c>
      <c r="AA282" s="311" t="s">
        <v>451</v>
      </c>
      <c r="AB282" s="312">
        <v>1</v>
      </c>
      <c r="AC282" s="312">
        <v>1</v>
      </c>
      <c r="AD282" s="312" t="s">
        <v>451</v>
      </c>
      <c r="AE282" s="312" t="s">
        <v>451</v>
      </c>
      <c r="AF282" s="312" t="s">
        <v>451</v>
      </c>
      <c r="AG282" s="348">
        <v>1</v>
      </c>
      <c r="AH282" s="312">
        <v>3</v>
      </c>
      <c r="AI282" s="311" t="s">
        <v>451</v>
      </c>
      <c r="AJ282" s="312" t="s">
        <v>451</v>
      </c>
      <c r="AK282" s="312">
        <v>1</v>
      </c>
      <c r="AL282" s="312" t="s">
        <v>451</v>
      </c>
      <c r="AM282" s="312" t="s">
        <v>451</v>
      </c>
      <c r="AN282" s="312" t="s">
        <v>451</v>
      </c>
      <c r="AO282" s="348" t="s">
        <v>451</v>
      </c>
      <c r="AP282" s="312">
        <v>1</v>
      </c>
      <c r="AQ282" s="311" t="s">
        <v>451</v>
      </c>
      <c r="AR282" s="312" t="s">
        <v>451</v>
      </c>
      <c r="AS282" s="312" t="s">
        <v>451</v>
      </c>
      <c r="AT282" s="312">
        <v>1</v>
      </c>
      <c r="AU282" s="312" t="s">
        <v>451</v>
      </c>
      <c r="AV282" s="312" t="s">
        <v>451</v>
      </c>
      <c r="AW282" s="348">
        <v>3</v>
      </c>
      <c r="AX282" s="312">
        <v>4</v>
      </c>
      <c r="AY282" s="311" t="s">
        <v>451</v>
      </c>
      <c r="AZ282" s="312" t="s">
        <v>451</v>
      </c>
      <c r="BA282" s="312" t="s">
        <v>451</v>
      </c>
      <c r="BB282" s="312" t="s">
        <v>451</v>
      </c>
      <c r="BC282" s="312" t="s">
        <v>451</v>
      </c>
      <c r="BD282" s="312" t="s">
        <v>451</v>
      </c>
      <c r="BE282" s="348">
        <v>3</v>
      </c>
      <c r="BF282" s="312">
        <v>3</v>
      </c>
      <c r="BG282" s="311" t="s">
        <v>451</v>
      </c>
      <c r="BH282" s="312" t="s">
        <v>451</v>
      </c>
      <c r="BI282" s="312" t="s">
        <v>451</v>
      </c>
      <c r="BJ282" s="312" t="s">
        <v>451</v>
      </c>
      <c r="BK282" s="312" t="s">
        <v>451</v>
      </c>
      <c r="BL282" s="348" t="s">
        <v>451</v>
      </c>
      <c r="BM282" s="312" t="s">
        <v>451</v>
      </c>
      <c r="BN282" s="311" t="s">
        <v>451</v>
      </c>
      <c r="BO282" s="312" t="s">
        <v>451</v>
      </c>
      <c r="BP282" s="312" t="s">
        <v>451</v>
      </c>
      <c r="BQ282" s="312" t="s">
        <v>451</v>
      </c>
      <c r="BR282" s="312" t="s">
        <v>451</v>
      </c>
      <c r="BS282" s="348" t="s">
        <v>451</v>
      </c>
      <c r="BT282" s="348" t="s">
        <v>451</v>
      </c>
    </row>
    <row r="283" spans="2:72">
      <c r="B283" s="737" t="s">
        <v>519</v>
      </c>
      <c r="C283" s="311">
        <v>2</v>
      </c>
      <c r="D283" s="312" t="s">
        <v>451</v>
      </c>
      <c r="E283" s="312" t="s">
        <v>451</v>
      </c>
      <c r="F283" s="312" t="s">
        <v>451</v>
      </c>
      <c r="G283" s="312">
        <v>1</v>
      </c>
      <c r="H283" s="312" t="s">
        <v>451</v>
      </c>
      <c r="I283" s="348" t="s">
        <v>451</v>
      </c>
      <c r="J283" s="312">
        <v>3</v>
      </c>
      <c r="K283" s="311">
        <v>1</v>
      </c>
      <c r="L283" s="312" t="s">
        <v>451</v>
      </c>
      <c r="M283" s="312" t="s">
        <v>451</v>
      </c>
      <c r="N283" s="312" t="s">
        <v>451</v>
      </c>
      <c r="O283" s="312">
        <v>1</v>
      </c>
      <c r="P283" s="312" t="s">
        <v>451</v>
      </c>
      <c r="Q283" s="348" t="s">
        <v>451</v>
      </c>
      <c r="R283" s="312">
        <v>2</v>
      </c>
      <c r="S283" s="311" t="s">
        <v>451</v>
      </c>
      <c r="T283" s="312" t="s">
        <v>451</v>
      </c>
      <c r="U283" s="312" t="s">
        <v>451</v>
      </c>
      <c r="V283" s="312" t="s">
        <v>451</v>
      </c>
      <c r="W283" s="312" t="s">
        <v>451</v>
      </c>
      <c r="X283" s="312" t="s">
        <v>451</v>
      </c>
      <c r="Y283" s="348" t="s">
        <v>451</v>
      </c>
      <c r="Z283" s="312" t="s">
        <v>451</v>
      </c>
      <c r="AA283" s="311" t="s">
        <v>451</v>
      </c>
      <c r="AB283" s="312" t="s">
        <v>451</v>
      </c>
      <c r="AC283" s="312" t="s">
        <v>451</v>
      </c>
      <c r="AD283" s="312" t="s">
        <v>451</v>
      </c>
      <c r="AE283" s="312" t="s">
        <v>451</v>
      </c>
      <c r="AF283" s="312" t="s">
        <v>451</v>
      </c>
      <c r="AG283" s="348" t="s">
        <v>451</v>
      </c>
      <c r="AH283" s="312" t="s">
        <v>451</v>
      </c>
      <c r="AI283" s="311" t="s">
        <v>451</v>
      </c>
      <c r="AJ283" s="312" t="s">
        <v>451</v>
      </c>
      <c r="AK283" s="312" t="s">
        <v>451</v>
      </c>
      <c r="AL283" s="312" t="s">
        <v>451</v>
      </c>
      <c r="AM283" s="312" t="s">
        <v>451</v>
      </c>
      <c r="AN283" s="312" t="s">
        <v>451</v>
      </c>
      <c r="AO283" s="348">
        <v>1</v>
      </c>
      <c r="AP283" s="312">
        <v>1</v>
      </c>
      <c r="AQ283" s="311" t="s">
        <v>451</v>
      </c>
      <c r="AR283" s="312" t="s">
        <v>451</v>
      </c>
      <c r="AS283" s="312" t="s">
        <v>451</v>
      </c>
      <c r="AT283" s="312" t="s">
        <v>451</v>
      </c>
      <c r="AU283" s="312" t="s">
        <v>451</v>
      </c>
      <c r="AV283" s="312" t="s">
        <v>451</v>
      </c>
      <c r="AW283" s="348" t="s">
        <v>451</v>
      </c>
      <c r="AX283" s="312" t="s">
        <v>451</v>
      </c>
      <c r="AY283" s="311" t="s">
        <v>451</v>
      </c>
      <c r="AZ283" s="312" t="s">
        <v>451</v>
      </c>
      <c r="BA283" s="312" t="s">
        <v>451</v>
      </c>
      <c r="BB283" s="312" t="s">
        <v>451</v>
      </c>
      <c r="BC283" s="312" t="s">
        <v>451</v>
      </c>
      <c r="BD283" s="312" t="s">
        <v>451</v>
      </c>
      <c r="BE283" s="348" t="s">
        <v>451</v>
      </c>
      <c r="BF283" s="312" t="s">
        <v>451</v>
      </c>
      <c r="BG283" s="311" t="s">
        <v>451</v>
      </c>
      <c r="BH283" s="312" t="s">
        <v>451</v>
      </c>
      <c r="BI283" s="312" t="s">
        <v>451</v>
      </c>
      <c r="BJ283" s="312" t="s">
        <v>451</v>
      </c>
      <c r="BK283" s="312" t="s">
        <v>451</v>
      </c>
      <c r="BL283" s="348" t="s">
        <v>451</v>
      </c>
      <c r="BM283" s="312" t="s">
        <v>451</v>
      </c>
      <c r="BN283" s="311" t="s">
        <v>451</v>
      </c>
      <c r="BO283" s="312" t="s">
        <v>451</v>
      </c>
      <c r="BP283" s="312" t="s">
        <v>451</v>
      </c>
      <c r="BQ283" s="312" t="s">
        <v>451</v>
      </c>
      <c r="BR283" s="312" t="s">
        <v>451</v>
      </c>
      <c r="BS283" s="348" t="s">
        <v>451</v>
      </c>
      <c r="BT283" s="348" t="s">
        <v>451</v>
      </c>
    </row>
    <row r="284" spans="2:72">
      <c r="B284" s="737" t="s">
        <v>546</v>
      </c>
      <c r="C284" s="311" t="s">
        <v>451</v>
      </c>
      <c r="D284" s="312" t="s">
        <v>451</v>
      </c>
      <c r="E284" s="312" t="s">
        <v>451</v>
      </c>
      <c r="F284" s="312">
        <v>1</v>
      </c>
      <c r="G284" s="312" t="s">
        <v>451</v>
      </c>
      <c r="H284" s="312" t="s">
        <v>451</v>
      </c>
      <c r="I284" s="348" t="s">
        <v>451</v>
      </c>
      <c r="J284" s="312">
        <v>1</v>
      </c>
      <c r="K284" s="311" t="s">
        <v>451</v>
      </c>
      <c r="L284" s="312" t="s">
        <v>451</v>
      </c>
      <c r="M284" s="312" t="s">
        <v>451</v>
      </c>
      <c r="N284" s="312" t="s">
        <v>451</v>
      </c>
      <c r="O284" s="312" t="s">
        <v>451</v>
      </c>
      <c r="P284" s="312" t="s">
        <v>451</v>
      </c>
      <c r="Q284" s="348" t="s">
        <v>451</v>
      </c>
      <c r="R284" s="312" t="s">
        <v>451</v>
      </c>
      <c r="S284" s="311" t="s">
        <v>451</v>
      </c>
      <c r="T284" s="312" t="s">
        <v>451</v>
      </c>
      <c r="U284" s="312" t="s">
        <v>451</v>
      </c>
      <c r="V284" s="312" t="s">
        <v>451</v>
      </c>
      <c r="W284" s="312" t="s">
        <v>451</v>
      </c>
      <c r="X284" s="312" t="s">
        <v>451</v>
      </c>
      <c r="Y284" s="348" t="s">
        <v>451</v>
      </c>
      <c r="Z284" s="312" t="s">
        <v>451</v>
      </c>
      <c r="AA284" s="311" t="s">
        <v>451</v>
      </c>
      <c r="AB284" s="312" t="s">
        <v>451</v>
      </c>
      <c r="AC284" s="312" t="s">
        <v>451</v>
      </c>
      <c r="AD284" s="312" t="s">
        <v>451</v>
      </c>
      <c r="AE284" s="312" t="s">
        <v>451</v>
      </c>
      <c r="AF284" s="312" t="s">
        <v>451</v>
      </c>
      <c r="AG284" s="348" t="s">
        <v>451</v>
      </c>
      <c r="AH284" s="312" t="s">
        <v>451</v>
      </c>
      <c r="AI284" s="311" t="s">
        <v>451</v>
      </c>
      <c r="AJ284" s="312" t="s">
        <v>451</v>
      </c>
      <c r="AK284" s="312" t="s">
        <v>451</v>
      </c>
      <c r="AL284" s="312" t="s">
        <v>451</v>
      </c>
      <c r="AM284" s="312" t="s">
        <v>451</v>
      </c>
      <c r="AN284" s="312" t="s">
        <v>451</v>
      </c>
      <c r="AO284" s="348" t="s">
        <v>451</v>
      </c>
      <c r="AP284" s="312" t="s">
        <v>451</v>
      </c>
      <c r="AQ284" s="311" t="s">
        <v>451</v>
      </c>
      <c r="AR284" s="312" t="s">
        <v>451</v>
      </c>
      <c r="AS284" s="312" t="s">
        <v>451</v>
      </c>
      <c r="AT284" s="312" t="s">
        <v>451</v>
      </c>
      <c r="AU284" s="312" t="s">
        <v>451</v>
      </c>
      <c r="AV284" s="312" t="s">
        <v>451</v>
      </c>
      <c r="AW284" s="348" t="s">
        <v>451</v>
      </c>
      <c r="AX284" s="312" t="s">
        <v>451</v>
      </c>
      <c r="AY284" s="311" t="s">
        <v>451</v>
      </c>
      <c r="AZ284" s="312" t="s">
        <v>451</v>
      </c>
      <c r="BA284" s="312" t="s">
        <v>451</v>
      </c>
      <c r="BB284" s="312" t="s">
        <v>451</v>
      </c>
      <c r="BC284" s="312" t="s">
        <v>451</v>
      </c>
      <c r="BD284" s="312" t="s">
        <v>451</v>
      </c>
      <c r="BE284" s="348" t="s">
        <v>451</v>
      </c>
      <c r="BF284" s="312" t="s">
        <v>451</v>
      </c>
      <c r="BG284" s="311" t="s">
        <v>451</v>
      </c>
      <c r="BH284" s="312" t="s">
        <v>451</v>
      </c>
      <c r="BI284" s="312" t="s">
        <v>451</v>
      </c>
      <c r="BJ284" s="312" t="s">
        <v>451</v>
      </c>
      <c r="BK284" s="312" t="s">
        <v>451</v>
      </c>
      <c r="BL284" s="348" t="s">
        <v>451</v>
      </c>
      <c r="BM284" s="312" t="s">
        <v>451</v>
      </c>
      <c r="BN284" s="311" t="s">
        <v>451</v>
      </c>
      <c r="BO284" s="312" t="s">
        <v>451</v>
      </c>
      <c r="BP284" s="312" t="s">
        <v>451</v>
      </c>
      <c r="BQ284" s="312" t="s">
        <v>451</v>
      </c>
      <c r="BR284" s="312" t="s">
        <v>451</v>
      </c>
      <c r="BS284" s="348" t="s">
        <v>451</v>
      </c>
      <c r="BT284" s="348" t="s">
        <v>451</v>
      </c>
    </row>
    <row r="285" spans="2:72">
      <c r="B285" s="736" t="s">
        <v>58</v>
      </c>
      <c r="C285" s="354" t="s">
        <v>451</v>
      </c>
      <c r="D285" s="355">
        <v>1</v>
      </c>
      <c r="E285" s="355" t="s">
        <v>451</v>
      </c>
      <c r="F285" s="355" t="s">
        <v>451</v>
      </c>
      <c r="G285" s="355" t="s">
        <v>451</v>
      </c>
      <c r="H285" s="355" t="s">
        <v>451</v>
      </c>
      <c r="I285" s="356">
        <v>2</v>
      </c>
      <c r="J285" s="355">
        <v>3</v>
      </c>
      <c r="K285" s="354" t="s">
        <v>451</v>
      </c>
      <c r="L285" s="355">
        <v>1</v>
      </c>
      <c r="M285" s="355" t="s">
        <v>451</v>
      </c>
      <c r="N285" s="355">
        <v>1</v>
      </c>
      <c r="O285" s="355" t="s">
        <v>451</v>
      </c>
      <c r="P285" s="355">
        <v>1</v>
      </c>
      <c r="Q285" s="356">
        <v>2</v>
      </c>
      <c r="R285" s="355">
        <v>5</v>
      </c>
      <c r="S285" s="354" t="s">
        <v>451</v>
      </c>
      <c r="T285" s="355" t="s">
        <v>451</v>
      </c>
      <c r="U285" s="355" t="s">
        <v>451</v>
      </c>
      <c r="V285" s="355" t="s">
        <v>451</v>
      </c>
      <c r="W285" s="355" t="s">
        <v>451</v>
      </c>
      <c r="X285" s="355">
        <v>1</v>
      </c>
      <c r="Y285" s="356">
        <v>2</v>
      </c>
      <c r="Z285" s="355">
        <v>3</v>
      </c>
      <c r="AA285" s="354" t="s">
        <v>451</v>
      </c>
      <c r="AB285" s="355" t="s">
        <v>451</v>
      </c>
      <c r="AC285" s="355" t="s">
        <v>451</v>
      </c>
      <c r="AD285" s="355">
        <v>1</v>
      </c>
      <c r="AE285" s="355" t="s">
        <v>451</v>
      </c>
      <c r="AF285" s="355" t="s">
        <v>451</v>
      </c>
      <c r="AG285" s="356">
        <v>2</v>
      </c>
      <c r="AH285" s="355">
        <v>3</v>
      </c>
      <c r="AI285" s="354" t="s">
        <v>451</v>
      </c>
      <c r="AJ285" s="355" t="s">
        <v>451</v>
      </c>
      <c r="AK285" s="355">
        <v>1</v>
      </c>
      <c r="AL285" s="355" t="s">
        <v>451</v>
      </c>
      <c r="AM285" s="355">
        <v>1</v>
      </c>
      <c r="AN285" s="355" t="s">
        <v>451</v>
      </c>
      <c r="AO285" s="356">
        <v>2</v>
      </c>
      <c r="AP285" s="355">
        <v>4</v>
      </c>
      <c r="AQ285" s="354" t="s">
        <v>451</v>
      </c>
      <c r="AR285" s="355" t="s">
        <v>451</v>
      </c>
      <c r="AS285" s="355" t="s">
        <v>451</v>
      </c>
      <c r="AT285" s="355" t="s">
        <v>451</v>
      </c>
      <c r="AU285" s="355" t="s">
        <v>451</v>
      </c>
      <c r="AV285" s="355" t="s">
        <v>451</v>
      </c>
      <c r="AW285" s="356" t="s">
        <v>451</v>
      </c>
      <c r="AX285" s="355" t="s">
        <v>451</v>
      </c>
      <c r="AY285" s="354" t="s">
        <v>451</v>
      </c>
      <c r="AZ285" s="355" t="s">
        <v>451</v>
      </c>
      <c r="BA285" s="355" t="s">
        <v>451</v>
      </c>
      <c r="BB285" s="355" t="s">
        <v>451</v>
      </c>
      <c r="BC285" s="355" t="s">
        <v>451</v>
      </c>
      <c r="BD285" s="355" t="s">
        <v>451</v>
      </c>
      <c r="BE285" s="356">
        <v>1</v>
      </c>
      <c r="BF285" s="355">
        <v>1</v>
      </c>
      <c r="BG285" s="354" t="s">
        <v>451</v>
      </c>
      <c r="BH285" s="355" t="s">
        <v>451</v>
      </c>
      <c r="BI285" s="355" t="s">
        <v>451</v>
      </c>
      <c r="BJ285" s="355" t="s">
        <v>451</v>
      </c>
      <c r="BK285" s="355" t="s">
        <v>451</v>
      </c>
      <c r="BL285" s="356" t="s">
        <v>451</v>
      </c>
      <c r="BM285" s="355" t="s">
        <v>451</v>
      </c>
      <c r="BN285" s="354" t="s">
        <v>451</v>
      </c>
      <c r="BO285" s="355" t="s">
        <v>451</v>
      </c>
      <c r="BP285" s="355" t="s">
        <v>451</v>
      </c>
      <c r="BQ285" s="355" t="s">
        <v>451</v>
      </c>
      <c r="BR285" s="355" t="s">
        <v>451</v>
      </c>
      <c r="BS285" s="356" t="s">
        <v>451</v>
      </c>
      <c r="BT285" s="356" t="s">
        <v>451</v>
      </c>
    </row>
    <row r="286" spans="2:72">
      <c r="B286" s="737" t="s">
        <v>1115</v>
      </c>
      <c r="C286" s="311" t="s">
        <v>451</v>
      </c>
      <c r="D286" s="312" t="s">
        <v>451</v>
      </c>
      <c r="E286" s="312" t="s">
        <v>451</v>
      </c>
      <c r="F286" s="312" t="s">
        <v>451</v>
      </c>
      <c r="G286" s="312" t="s">
        <v>451</v>
      </c>
      <c r="H286" s="312" t="s">
        <v>451</v>
      </c>
      <c r="I286" s="348">
        <v>1</v>
      </c>
      <c r="J286" s="312">
        <v>1</v>
      </c>
      <c r="K286" s="311" t="s">
        <v>451</v>
      </c>
      <c r="L286" s="312" t="s">
        <v>451</v>
      </c>
      <c r="M286" s="312" t="s">
        <v>451</v>
      </c>
      <c r="N286" s="312" t="s">
        <v>451</v>
      </c>
      <c r="O286" s="312" t="s">
        <v>451</v>
      </c>
      <c r="P286" s="312" t="s">
        <v>451</v>
      </c>
      <c r="Q286" s="348" t="s">
        <v>451</v>
      </c>
      <c r="R286" s="312" t="s">
        <v>451</v>
      </c>
      <c r="S286" s="311" t="s">
        <v>451</v>
      </c>
      <c r="T286" s="312" t="s">
        <v>451</v>
      </c>
      <c r="U286" s="312" t="s">
        <v>451</v>
      </c>
      <c r="V286" s="312" t="s">
        <v>451</v>
      </c>
      <c r="W286" s="312" t="s">
        <v>451</v>
      </c>
      <c r="X286" s="312" t="s">
        <v>451</v>
      </c>
      <c r="Y286" s="348" t="s">
        <v>451</v>
      </c>
      <c r="Z286" s="312" t="s">
        <v>451</v>
      </c>
      <c r="AA286" s="311" t="s">
        <v>451</v>
      </c>
      <c r="AB286" s="312" t="s">
        <v>451</v>
      </c>
      <c r="AC286" s="312" t="s">
        <v>451</v>
      </c>
      <c r="AD286" s="312" t="s">
        <v>451</v>
      </c>
      <c r="AE286" s="312" t="s">
        <v>451</v>
      </c>
      <c r="AF286" s="312" t="s">
        <v>451</v>
      </c>
      <c r="AG286" s="348" t="s">
        <v>451</v>
      </c>
      <c r="AH286" s="312" t="s">
        <v>451</v>
      </c>
      <c r="AI286" s="311" t="s">
        <v>451</v>
      </c>
      <c r="AJ286" s="312" t="s">
        <v>451</v>
      </c>
      <c r="AK286" s="312" t="s">
        <v>451</v>
      </c>
      <c r="AL286" s="312" t="s">
        <v>451</v>
      </c>
      <c r="AM286" s="312" t="s">
        <v>451</v>
      </c>
      <c r="AN286" s="312" t="s">
        <v>451</v>
      </c>
      <c r="AO286" s="348" t="s">
        <v>451</v>
      </c>
      <c r="AP286" s="312" t="s">
        <v>451</v>
      </c>
      <c r="AQ286" s="311" t="s">
        <v>451</v>
      </c>
      <c r="AR286" s="312" t="s">
        <v>451</v>
      </c>
      <c r="AS286" s="312" t="s">
        <v>451</v>
      </c>
      <c r="AT286" s="312" t="s">
        <v>451</v>
      </c>
      <c r="AU286" s="312" t="s">
        <v>451</v>
      </c>
      <c r="AV286" s="312" t="s">
        <v>451</v>
      </c>
      <c r="AW286" s="348" t="s">
        <v>451</v>
      </c>
      <c r="AX286" s="312" t="s">
        <v>451</v>
      </c>
      <c r="AY286" s="311" t="s">
        <v>451</v>
      </c>
      <c r="AZ286" s="312" t="s">
        <v>451</v>
      </c>
      <c r="BA286" s="312" t="s">
        <v>451</v>
      </c>
      <c r="BB286" s="312" t="s">
        <v>451</v>
      </c>
      <c r="BC286" s="312" t="s">
        <v>451</v>
      </c>
      <c r="BD286" s="312" t="s">
        <v>451</v>
      </c>
      <c r="BE286" s="348" t="s">
        <v>451</v>
      </c>
      <c r="BF286" s="312" t="s">
        <v>451</v>
      </c>
      <c r="BG286" s="311" t="s">
        <v>451</v>
      </c>
      <c r="BH286" s="312" t="s">
        <v>451</v>
      </c>
      <c r="BI286" s="312" t="s">
        <v>451</v>
      </c>
      <c r="BJ286" s="312" t="s">
        <v>451</v>
      </c>
      <c r="BK286" s="312" t="s">
        <v>451</v>
      </c>
      <c r="BL286" s="348" t="s">
        <v>451</v>
      </c>
      <c r="BM286" s="312" t="s">
        <v>451</v>
      </c>
      <c r="BN286" s="311" t="s">
        <v>451</v>
      </c>
      <c r="BO286" s="312" t="s">
        <v>451</v>
      </c>
      <c r="BP286" s="312" t="s">
        <v>451</v>
      </c>
      <c r="BQ286" s="312" t="s">
        <v>451</v>
      </c>
      <c r="BR286" s="312" t="s">
        <v>451</v>
      </c>
      <c r="BS286" s="348" t="s">
        <v>451</v>
      </c>
      <c r="BT286" s="348" t="s">
        <v>451</v>
      </c>
    </row>
    <row r="287" spans="2:72">
      <c r="B287" s="737" t="s">
        <v>548</v>
      </c>
      <c r="C287" s="311" t="s">
        <v>451</v>
      </c>
      <c r="D287" s="312" t="s">
        <v>451</v>
      </c>
      <c r="E287" s="312" t="s">
        <v>451</v>
      </c>
      <c r="F287" s="312" t="s">
        <v>451</v>
      </c>
      <c r="G287" s="312" t="s">
        <v>451</v>
      </c>
      <c r="H287" s="312" t="s">
        <v>451</v>
      </c>
      <c r="I287" s="348" t="s">
        <v>451</v>
      </c>
      <c r="J287" s="312" t="s">
        <v>451</v>
      </c>
      <c r="K287" s="311" t="s">
        <v>451</v>
      </c>
      <c r="L287" s="312" t="s">
        <v>451</v>
      </c>
      <c r="M287" s="312" t="s">
        <v>451</v>
      </c>
      <c r="N287" s="312" t="s">
        <v>451</v>
      </c>
      <c r="O287" s="312" t="s">
        <v>451</v>
      </c>
      <c r="P287" s="312" t="s">
        <v>451</v>
      </c>
      <c r="Q287" s="348" t="s">
        <v>451</v>
      </c>
      <c r="R287" s="312" t="s">
        <v>451</v>
      </c>
      <c r="S287" s="311" t="s">
        <v>451</v>
      </c>
      <c r="T287" s="312" t="s">
        <v>451</v>
      </c>
      <c r="U287" s="312" t="s">
        <v>451</v>
      </c>
      <c r="V287" s="312" t="s">
        <v>451</v>
      </c>
      <c r="W287" s="312" t="s">
        <v>451</v>
      </c>
      <c r="X287" s="312">
        <v>1</v>
      </c>
      <c r="Y287" s="348">
        <v>1</v>
      </c>
      <c r="Z287" s="312">
        <v>2</v>
      </c>
      <c r="AA287" s="311" t="s">
        <v>451</v>
      </c>
      <c r="AB287" s="312" t="s">
        <v>451</v>
      </c>
      <c r="AC287" s="312" t="s">
        <v>451</v>
      </c>
      <c r="AD287" s="312" t="s">
        <v>451</v>
      </c>
      <c r="AE287" s="312" t="s">
        <v>451</v>
      </c>
      <c r="AF287" s="312" t="s">
        <v>451</v>
      </c>
      <c r="AG287" s="348" t="s">
        <v>451</v>
      </c>
      <c r="AH287" s="312" t="s">
        <v>451</v>
      </c>
      <c r="AI287" s="311" t="s">
        <v>451</v>
      </c>
      <c r="AJ287" s="312" t="s">
        <v>451</v>
      </c>
      <c r="AK287" s="312" t="s">
        <v>451</v>
      </c>
      <c r="AL287" s="312" t="s">
        <v>451</v>
      </c>
      <c r="AM287" s="312" t="s">
        <v>451</v>
      </c>
      <c r="AN287" s="312" t="s">
        <v>451</v>
      </c>
      <c r="AO287" s="348">
        <v>1</v>
      </c>
      <c r="AP287" s="312">
        <v>1</v>
      </c>
      <c r="AQ287" s="311" t="s">
        <v>451</v>
      </c>
      <c r="AR287" s="312" t="s">
        <v>451</v>
      </c>
      <c r="AS287" s="312" t="s">
        <v>451</v>
      </c>
      <c r="AT287" s="312" t="s">
        <v>451</v>
      </c>
      <c r="AU287" s="312" t="s">
        <v>451</v>
      </c>
      <c r="AV287" s="312" t="s">
        <v>451</v>
      </c>
      <c r="AW287" s="348" t="s">
        <v>451</v>
      </c>
      <c r="AX287" s="312" t="s">
        <v>451</v>
      </c>
      <c r="AY287" s="311" t="s">
        <v>451</v>
      </c>
      <c r="AZ287" s="312" t="s">
        <v>451</v>
      </c>
      <c r="BA287" s="312" t="s">
        <v>451</v>
      </c>
      <c r="BB287" s="312" t="s">
        <v>451</v>
      </c>
      <c r="BC287" s="312" t="s">
        <v>451</v>
      </c>
      <c r="BD287" s="312" t="s">
        <v>451</v>
      </c>
      <c r="BE287" s="348" t="s">
        <v>451</v>
      </c>
      <c r="BF287" s="312" t="s">
        <v>451</v>
      </c>
      <c r="BG287" s="311" t="s">
        <v>451</v>
      </c>
      <c r="BH287" s="312" t="s">
        <v>451</v>
      </c>
      <c r="BI287" s="312" t="s">
        <v>451</v>
      </c>
      <c r="BJ287" s="312" t="s">
        <v>451</v>
      </c>
      <c r="BK287" s="312" t="s">
        <v>451</v>
      </c>
      <c r="BL287" s="348" t="s">
        <v>451</v>
      </c>
      <c r="BM287" s="312" t="s">
        <v>451</v>
      </c>
      <c r="BN287" s="311" t="s">
        <v>451</v>
      </c>
      <c r="BO287" s="312" t="s">
        <v>451</v>
      </c>
      <c r="BP287" s="312" t="s">
        <v>451</v>
      </c>
      <c r="BQ287" s="312" t="s">
        <v>451</v>
      </c>
      <c r="BR287" s="312" t="s">
        <v>451</v>
      </c>
      <c r="BS287" s="348" t="s">
        <v>451</v>
      </c>
      <c r="BT287" s="348" t="s">
        <v>451</v>
      </c>
    </row>
    <row r="288" spans="2:72">
      <c r="B288" s="737" t="s">
        <v>507</v>
      </c>
      <c r="C288" s="311" t="s">
        <v>451</v>
      </c>
      <c r="D288" s="312">
        <v>1</v>
      </c>
      <c r="E288" s="312" t="s">
        <v>451</v>
      </c>
      <c r="F288" s="312" t="s">
        <v>451</v>
      </c>
      <c r="G288" s="312" t="s">
        <v>451</v>
      </c>
      <c r="H288" s="312" t="s">
        <v>451</v>
      </c>
      <c r="I288" s="348">
        <v>1</v>
      </c>
      <c r="J288" s="312">
        <v>2</v>
      </c>
      <c r="K288" s="311" t="s">
        <v>451</v>
      </c>
      <c r="L288" s="312">
        <v>1</v>
      </c>
      <c r="M288" s="312" t="s">
        <v>451</v>
      </c>
      <c r="N288" s="312">
        <v>1</v>
      </c>
      <c r="O288" s="312" t="s">
        <v>451</v>
      </c>
      <c r="P288" s="312">
        <v>1</v>
      </c>
      <c r="Q288" s="348">
        <v>2</v>
      </c>
      <c r="R288" s="312">
        <v>5</v>
      </c>
      <c r="S288" s="311" t="s">
        <v>451</v>
      </c>
      <c r="T288" s="312" t="s">
        <v>451</v>
      </c>
      <c r="U288" s="312" t="s">
        <v>451</v>
      </c>
      <c r="V288" s="312" t="s">
        <v>451</v>
      </c>
      <c r="W288" s="312" t="s">
        <v>451</v>
      </c>
      <c r="X288" s="312" t="s">
        <v>451</v>
      </c>
      <c r="Y288" s="348">
        <v>1</v>
      </c>
      <c r="Z288" s="312">
        <v>1</v>
      </c>
      <c r="AA288" s="311" t="s">
        <v>451</v>
      </c>
      <c r="AB288" s="312" t="s">
        <v>451</v>
      </c>
      <c r="AC288" s="312" t="s">
        <v>451</v>
      </c>
      <c r="AD288" s="312">
        <v>1</v>
      </c>
      <c r="AE288" s="312" t="s">
        <v>451</v>
      </c>
      <c r="AF288" s="312" t="s">
        <v>451</v>
      </c>
      <c r="AG288" s="348">
        <v>2</v>
      </c>
      <c r="AH288" s="312">
        <v>3</v>
      </c>
      <c r="AI288" s="311" t="s">
        <v>451</v>
      </c>
      <c r="AJ288" s="312" t="s">
        <v>451</v>
      </c>
      <c r="AK288" s="312">
        <v>1</v>
      </c>
      <c r="AL288" s="312" t="s">
        <v>451</v>
      </c>
      <c r="AM288" s="312">
        <v>1</v>
      </c>
      <c r="AN288" s="312" t="s">
        <v>451</v>
      </c>
      <c r="AO288" s="348">
        <v>1</v>
      </c>
      <c r="AP288" s="312">
        <v>3</v>
      </c>
      <c r="AQ288" s="311" t="s">
        <v>451</v>
      </c>
      <c r="AR288" s="312" t="s">
        <v>451</v>
      </c>
      <c r="AS288" s="312" t="s">
        <v>451</v>
      </c>
      <c r="AT288" s="312" t="s">
        <v>451</v>
      </c>
      <c r="AU288" s="312" t="s">
        <v>451</v>
      </c>
      <c r="AV288" s="312" t="s">
        <v>451</v>
      </c>
      <c r="AW288" s="348" t="s">
        <v>451</v>
      </c>
      <c r="AX288" s="312" t="s">
        <v>451</v>
      </c>
      <c r="AY288" s="311" t="s">
        <v>451</v>
      </c>
      <c r="AZ288" s="312" t="s">
        <v>451</v>
      </c>
      <c r="BA288" s="312" t="s">
        <v>451</v>
      </c>
      <c r="BB288" s="312" t="s">
        <v>451</v>
      </c>
      <c r="BC288" s="312" t="s">
        <v>451</v>
      </c>
      <c r="BD288" s="312" t="s">
        <v>451</v>
      </c>
      <c r="BE288" s="348">
        <v>1</v>
      </c>
      <c r="BF288" s="312">
        <v>1</v>
      </c>
      <c r="BG288" s="311" t="s">
        <v>451</v>
      </c>
      <c r="BH288" s="312" t="s">
        <v>451</v>
      </c>
      <c r="BI288" s="312" t="s">
        <v>451</v>
      </c>
      <c r="BJ288" s="312" t="s">
        <v>451</v>
      </c>
      <c r="BK288" s="312" t="s">
        <v>451</v>
      </c>
      <c r="BL288" s="348" t="s">
        <v>451</v>
      </c>
      <c r="BM288" s="312" t="s">
        <v>451</v>
      </c>
      <c r="BN288" s="311" t="s">
        <v>451</v>
      </c>
      <c r="BO288" s="312" t="s">
        <v>451</v>
      </c>
      <c r="BP288" s="312" t="s">
        <v>451</v>
      </c>
      <c r="BQ288" s="312" t="s">
        <v>451</v>
      </c>
      <c r="BR288" s="312" t="s">
        <v>451</v>
      </c>
      <c r="BS288" s="348" t="s">
        <v>451</v>
      </c>
      <c r="BT288" s="348" t="s">
        <v>451</v>
      </c>
    </row>
    <row r="289" spans="2:72">
      <c r="B289" s="736" t="s">
        <v>56</v>
      </c>
      <c r="C289" s="354">
        <v>1</v>
      </c>
      <c r="D289" s="355">
        <v>5</v>
      </c>
      <c r="E289" s="355">
        <v>2</v>
      </c>
      <c r="F289" s="355">
        <v>1</v>
      </c>
      <c r="G289" s="355">
        <v>4</v>
      </c>
      <c r="H289" s="355" t="s">
        <v>451</v>
      </c>
      <c r="I289" s="356">
        <v>2</v>
      </c>
      <c r="J289" s="355">
        <v>15</v>
      </c>
      <c r="K289" s="354">
        <v>2</v>
      </c>
      <c r="L289" s="355">
        <v>5</v>
      </c>
      <c r="M289" s="355" t="s">
        <v>451</v>
      </c>
      <c r="N289" s="355">
        <v>2</v>
      </c>
      <c r="O289" s="355">
        <v>4</v>
      </c>
      <c r="P289" s="355">
        <v>1</v>
      </c>
      <c r="Q289" s="356">
        <v>5</v>
      </c>
      <c r="R289" s="355">
        <v>19</v>
      </c>
      <c r="S289" s="354" t="s">
        <v>451</v>
      </c>
      <c r="T289" s="355">
        <v>1</v>
      </c>
      <c r="U289" s="355" t="s">
        <v>451</v>
      </c>
      <c r="V289" s="355">
        <v>1</v>
      </c>
      <c r="W289" s="355">
        <v>5</v>
      </c>
      <c r="X289" s="355">
        <v>1</v>
      </c>
      <c r="Y289" s="356">
        <v>1</v>
      </c>
      <c r="Z289" s="355">
        <v>9</v>
      </c>
      <c r="AA289" s="354">
        <v>1</v>
      </c>
      <c r="AB289" s="355">
        <v>2</v>
      </c>
      <c r="AC289" s="355" t="s">
        <v>451</v>
      </c>
      <c r="AD289" s="355" t="s">
        <v>451</v>
      </c>
      <c r="AE289" s="355">
        <v>7</v>
      </c>
      <c r="AF289" s="355" t="s">
        <v>451</v>
      </c>
      <c r="AG289" s="356">
        <v>4</v>
      </c>
      <c r="AH289" s="355">
        <v>14</v>
      </c>
      <c r="AI289" s="354" t="s">
        <v>451</v>
      </c>
      <c r="AJ289" s="355">
        <v>4</v>
      </c>
      <c r="AK289" s="355">
        <v>1</v>
      </c>
      <c r="AL289" s="355" t="s">
        <v>451</v>
      </c>
      <c r="AM289" s="355">
        <v>4</v>
      </c>
      <c r="AN289" s="355" t="s">
        <v>451</v>
      </c>
      <c r="AO289" s="356">
        <v>2</v>
      </c>
      <c r="AP289" s="355">
        <v>11</v>
      </c>
      <c r="AQ289" s="354" t="s">
        <v>451</v>
      </c>
      <c r="AR289" s="355">
        <v>4</v>
      </c>
      <c r="AS289" s="355">
        <v>1</v>
      </c>
      <c r="AT289" s="355" t="s">
        <v>451</v>
      </c>
      <c r="AU289" s="355">
        <v>2</v>
      </c>
      <c r="AV289" s="355">
        <v>3</v>
      </c>
      <c r="AW289" s="356">
        <v>4</v>
      </c>
      <c r="AX289" s="355">
        <v>14</v>
      </c>
      <c r="AY289" s="354">
        <v>1</v>
      </c>
      <c r="AZ289" s="355">
        <v>1</v>
      </c>
      <c r="BA289" s="355" t="s">
        <v>451</v>
      </c>
      <c r="BB289" s="355" t="s">
        <v>451</v>
      </c>
      <c r="BC289" s="355">
        <v>2</v>
      </c>
      <c r="BD289" s="355">
        <v>1</v>
      </c>
      <c r="BE289" s="356">
        <v>3</v>
      </c>
      <c r="BF289" s="355">
        <v>8</v>
      </c>
      <c r="BG289" s="354">
        <v>1</v>
      </c>
      <c r="BH289" s="355" t="s">
        <v>451</v>
      </c>
      <c r="BI289" s="355">
        <v>2</v>
      </c>
      <c r="BJ289" s="355">
        <v>8</v>
      </c>
      <c r="BK289" s="355" t="s">
        <v>451</v>
      </c>
      <c r="BL289" s="356">
        <v>4</v>
      </c>
      <c r="BM289" s="355">
        <v>15</v>
      </c>
      <c r="BN289" s="354" t="s">
        <v>451</v>
      </c>
      <c r="BO289" s="355" t="s">
        <v>451</v>
      </c>
      <c r="BP289" s="355" t="s">
        <v>451</v>
      </c>
      <c r="BQ289" s="355" t="s">
        <v>451</v>
      </c>
      <c r="BR289" s="355">
        <v>2</v>
      </c>
      <c r="BS289" s="356" t="s">
        <v>451</v>
      </c>
      <c r="BT289" s="356">
        <v>2</v>
      </c>
    </row>
    <row r="290" spans="2:72">
      <c r="B290" s="737" t="s">
        <v>512</v>
      </c>
      <c r="C290" s="311">
        <v>1</v>
      </c>
      <c r="D290" s="312">
        <v>1</v>
      </c>
      <c r="E290" s="312" t="s">
        <v>451</v>
      </c>
      <c r="F290" s="312" t="s">
        <v>451</v>
      </c>
      <c r="G290" s="312">
        <v>1</v>
      </c>
      <c r="H290" s="312" t="s">
        <v>451</v>
      </c>
      <c r="I290" s="348" t="s">
        <v>451</v>
      </c>
      <c r="J290" s="312">
        <v>3</v>
      </c>
      <c r="K290" s="311" t="s">
        <v>451</v>
      </c>
      <c r="L290" s="312">
        <v>1</v>
      </c>
      <c r="M290" s="312" t="s">
        <v>451</v>
      </c>
      <c r="N290" s="312" t="s">
        <v>451</v>
      </c>
      <c r="O290" s="312" t="s">
        <v>451</v>
      </c>
      <c r="P290" s="312" t="s">
        <v>451</v>
      </c>
      <c r="Q290" s="348" t="s">
        <v>451</v>
      </c>
      <c r="R290" s="312">
        <v>1</v>
      </c>
      <c r="S290" s="311" t="s">
        <v>451</v>
      </c>
      <c r="T290" s="312" t="s">
        <v>451</v>
      </c>
      <c r="U290" s="312" t="s">
        <v>451</v>
      </c>
      <c r="V290" s="312" t="s">
        <v>451</v>
      </c>
      <c r="W290" s="312" t="s">
        <v>451</v>
      </c>
      <c r="X290" s="312">
        <v>1</v>
      </c>
      <c r="Y290" s="348" t="s">
        <v>451</v>
      </c>
      <c r="Z290" s="312">
        <v>1</v>
      </c>
      <c r="AA290" s="311" t="s">
        <v>451</v>
      </c>
      <c r="AB290" s="312" t="s">
        <v>451</v>
      </c>
      <c r="AC290" s="312" t="s">
        <v>451</v>
      </c>
      <c r="AD290" s="312" t="s">
        <v>451</v>
      </c>
      <c r="AE290" s="312" t="s">
        <v>451</v>
      </c>
      <c r="AF290" s="312" t="s">
        <v>451</v>
      </c>
      <c r="AG290" s="348" t="s">
        <v>451</v>
      </c>
      <c r="AH290" s="312" t="s">
        <v>451</v>
      </c>
      <c r="AI290" s="311" t="s">
        <v>451</v>
      </c>
      <c r="AJ290" s="312">
        <v>1</v>
      </c>
      <c r="AK290" s="312" t="s">
        <v>451</v>
      </c>
      <c r="AL290" s="312" t="s">
        <v>451</v>
      </c>
      <c r="AM290" s="312" t="s">
        <v>451</v>
      </c>
      <c r="AN290" s="312" t="s">
        <v>451</v>
      </c>
      <c r="AO290" s="348" t="s">
        <v>451</v>
      </c>
      <c r="AP290" s="312">
        <v>1</v>
      </c>
      <c r="AQ290" s="311" t="s">
        <v>451</v>
      </c>
      <c r="AR290" s="312" t="s">
        <v>451</v>
      </c>
      <c r="AS290" s="312" t="s">
        <v>451</v>
      </c>
      <c r="AT290" s="312" t="s">
        <v>451</v>
      </c>
      <c r="AU290" s="312" t="s">
        <v>451</v>
      </c>
      <c r="AV290" s="312" t="s">
        <v>451</v>
      </c>
      <c r="AW290" s="348" t="s">
        <v>451</v>
      </c>
      <c r="AX290" s="312" t="s">
        <v>451</v>
      </c>
      <c r="AY290" s="311" t="s">
        <v>451</v>
      </c>
      <c r="AZ290" s="312" t="s">
        <v>451</v>
      </c>
      <c r="BA290" s="312" t="s">
        <v>451</v>
      </c>
      <c r="BB290" s="312" t="s">
        <v>451</v>
      </c>
      <c r="BC290" s="312" t="s">
        <v>451</v>
      </c>
      <c r="BD290" s="312" t="s">
        <v>451</v>
      </c>
      <c r="BE290" s="348" t="s">
        <v>451</v>
      </c>
      <c r="BF290" s="312" t="s">
        <v>451</v>
      </c>
      <c r="BG290" s="311" t="s">
        <v>451</v>
      </c>
      <c r="BH290" s="312" t="s">
        <v>451</v>
      </c>
      <c r="BI290" s="312" t="s">
        <v>451</v>
      </c>
      <c r="BJ290" s="312" t="s">
        <v>451</v>
      </c>
      <c r="BK290" s="312" t="s">
        <v>451</v>
      </c>
      <c r="BL290" s="348" t="s">
        <v>451</v>
      </c>
      <c r="BM290" s="312" t="s">
        <v>451</v>
      </c>
      <c r="BN290" s="311" t="s">
        <v>451</v>
      </c>
      <c r="BO290" s="312" t="s">
        <v>451</v>
      </c>
      <c r="BP290" s="312" t="s">
        <v>451</v>
      </c>
      <c r="BQ290" s="312" t="s">
        <v>451</v>
      </c>
      <c r="BR290" s="312" t="s">
        <v>451</v>
      </c>
      <c r="BS290" s="348" t="s">
        <v>451</v>
      </c>
      <c r="BT290" s="348" t="s">
        <v>451</v>
      </c>
    </row>
    <row r="291" spans="2:72">
      <c r="B291" s="737" t="s">
        <v>513</v>
      </c>
      <c r="C291" s="311" t="s">
        <v>451</v>
      </c>
      <c r="D291" s="312" t="s">
        <v>451</v>
      </c>
      <c r="E291" s="312" t="s">
        <v>451</v>
      </c>
      <c r="F291" s="312">
        <v>1</v>
      </c>
      <c r="G291" s="312" t="s">
        <v>451</v>
      </c>
      <c r="H291" s="312" t="s">
        <v>451</v>
      </c>
      <c r="I291" s="348" t="s">
        <v>451</v>
      </c>
      <c r="J291" s="312">
        <v>1</v>
      </c>
      <c r="K291" s="311" t="s">
        <v>451</v>
      </c>
      <c r="L291" s="312" t="s">
        <v>451</v>
      </c>
      <c r="M291" s="312" t="s">
        <v>451</v>
      </c>
      <c r="N291" s="312" t="s">
        <v>451</v>
      </c>
      <c r="O291" s="312">
        <v>1</v>
      </c>
      <c r="P291" s="312" t="s">
        <v>451</v>
      </c>
      <c r="Q291" s="348">
        <v>1</v>
      </c>
      <c r="R291" s="312">
        <v>2</v>
      </c>
      <c r="S291" s="311" t="s">
        <v>451</v>
      </c>
      <c r="T291" s="312" t="s">
        <v>451</v>
      </c>
      <c r="U291" s="312" t="s">
        <v>451</v>
      </c>
      <c r="V291" s="312" t="s">
        <v>451</v>
      </c>
      <c r="W291" s="312" t="s">
        <v>451</v>
      </c>
      <c r="X291" s="312" t="s">
        <v>451</v>
      </c>
      <c r="Y291" s="348" t="s">
        <v>451</v>
      </c>
      <c r="Z291" s="312" t="s">
        <v>451</v>
      </c>
      <c r="AA291" s="311" t="s">
        <v>451</v>
      </c>
      <c r="AB291" s="312" t="s">
        <v>451</v>
      </c>
      <c r="AC291" s="312" t="s">
        <v>451</v>
      </c>
      <c r="AD291" s="312" t="s">
        <v>451</v>
      </c>
      <c r="AE291" s="312" t="s">
        <v>451</v>
      </c>
      <c r="AF291" s="312" t="s">
        <v>451</v>
      </c>
      <c r="AG291" s="348" t="s">
        <v>451</v>
      </c>
      <c r="AH291" s="312" t="s">
        <v>451</v>
      </c>
      <c r="AI291" s="311" t="s">
        <v>451</v>
      </c>
      <c r="AJ291" s="312" t="s">
        <v>451</v>
      </c>
      <c r="AK291" s="312" t="s">
        <v>451</v>
      </c>
      <c r="AL291" s="312" t="s">
        <v>451</v>
      </c>
      <c r="AM291" s="312" t="s">
        <v>451</v>
      </c>
      <c r="AN291" s="312" t="s">
        <v>451</v>
      </c>
      <c r="AO291" s="348" t="s">
        <v>451</v>
      </c>
      <c r="AP291" s="312" t="s">
        <v>451</v>
      </c>
      <c r="AQ291" s="311" t="s">
        <v>451</v>
      </c>
      <c r="AR291" s="312">
        <v>1</v>
      </c>
      <c r="AS291" s="312" t="s">
        <v>451</v>
      </c>
      <c r="AT291" s="312" t="s">
        <v>451</v>
      </c>
      <c r="AU291" s="312" t="s">
        <v>451</v>
      </c>
      <c r="AV291" s="312">
        <v>1</v>
      </c>
      <c r="AW291" s="348" t="s">
        <v>451</v>
      </c>
      <c r="AX291" s="312">
        <v>2</v>
      </c>
      <c r="AY291" s="311">
        <v>1</v>
      </c>
      <c r="AZ291" s="312" t="s">
        <v>451</v>
      </c>
      <c r="BA291" s="312" t="s">
        <v>451</v>
      </c>
      <c r="BB291" s="312" t="s">
        <v>451</v>
      </c>
      <c r="BC291" s="312">
        <v>1</v>
      </c>
      <c r="BD291" s="312" t="s">
        <v>451</v>
      </c>
      <c r="BE291" s="348" t="s">
        <v>451</v>
      </c>
      <c r="BF291" s="312">
        <v>2</v>
      </c>
      <c r="BG291" s="311" t="s">
        <v>451</v>
      </c>
      <c r="BH291" s="312" t="s">
        <v>451</v>
      </c>
      <c r="BI291" s="312" t="s">
        <v>451</v>
      </c>
      <c r="BJ291" s="312" t="s">
        <v>451</v>
      </c>
      <c r="BK291" s="312" t="s">
        <v>451</v>
      </c>
      <c r="BL291" s="348" t="s">
        <v>451</v>
      </c>
      <c r="BM291" s="312" t="s">
        <v>451</v>
      </c>
      <c r="BN291" s="311" t="s">
        <v>451</v>
      </c>
      <c r="BO291" s="312" t="s">
        <v>451</v>
      </c>
      <c r="BP291" s="312" t="s">
        <v>451</v>
      </c>
      <c r="BQ291" s="312" t="s">
        <v>451</v>
      </c>
      <c r="BR291" s="312" t="s">
        <v>451</v>
      </c>
      <c r="BS291" s="348" t="s">
        <v>451</v>
      </c>
      <c r="BT291" s="348" t="s">
        <v>451</v>
      </c>
    </row>
    <row r="292" spans="2:72">
      <c r="B292" s="737" t="s">
        <v>537</v>
      </c>
      <c r="C292" s="311" t="s">
        <v>451</v>
      </c>
      <c r="D292" s="312" t="s">
        <v>451</v>
      </c>
      <c r="E292" s="312" t="s">
        <v>451</v>
      </c>
      <c r="F292" s="312" t="s">
        <v>451</v>
      </c>
      <c r="G292" s="312" t="s">
        <v>451</v>
      </c>
      <c r="H292" s="312" t="s">
        <v>451</v>
      </c>
      <c r="I292" s="348" t="s">
        <v>451</v>
      </c>
      <c r="J292" s="312" t="s">
        <v>451</v>
      </c>
      <c r="K292" s="311" t="s">
        <v>451</v>
      </c>
      <c r="L292" s="312" t="s">
        <v>451</v>
      </c>
      <c r="M292" s="312" t="s">
        <v>451</v>
      </c>
      <c r="N292" s="312" t="s">
        <v>451</v>
      </c>
      <c r="O292" s="312" t="s">
        <v>451</v>
      </c>
      <c r="P292" s="312" t="s">
        <v>451</v>
      </c>
      <c r="Q292" s="348" t="s">
        <v>451</v>
      </c>
      <c r="R292" s="312" t="s">
        <v>451</v>
      </c>
      <c r="S292" s="311" t="s">
        <v>451</v>
      </c>
      <c r="T292" s="312" t="s">
        <v>451</v>
      </c>
      <c r="U292" s="312" t="s">
        <v>451</v>
      </c>
      <c r="V292" s="312" t="s">
        <v>451</v>
      </c>
      <c r="W292" s="312" t="s">
        <v>451</v>
      </c>
      <c r="X292" s="312" t="s">
        <v>451</v>
      </c>
      <c r="Y292" s="348" t="s">
        <v>451</v>
      </c>
      <c r="Z292" s="312" t="s">
        <v>451</v>
      </c>
      <c r="AA292" s="311" t="s">
        <v>451</v>
      </c>
      <c r="AB292" s="312" t="s">
        <v>451</v>
      </c>
      <c r="AC292" s="312" t="s">
        <v>451</v>
      </c>
      <c r="AD292" s="312" t="s">
        <v>451</v>
      </c>
      <c r="AE292" s="312" t="s">
        <v>451</v>
      </c>
      <c r="AF292" s="312" t="s">
        <v>451</v>
      </c>
      <c r="AG292" s="348">
        <v>1</v>
      </c>
      <c r="AH292" s="312">
        <v>1</v>
      </c>
      <c r="AI292" s="311" t="s">
        <v>451</v>
      </c>
      <c r="AJ292" s="312" t="s">
        <v>451</v>
      </c>
      <c r="AK292" s="312" t="s">
        <v>451</v>
      </c>
      <c r="AL292" s="312" t="s">
        <v>451</v>
      </c>
      <c r="AM292" s="312" t="s">
        <v>451</v>
      </c>
      <c r="AN292" s="312" t="s">
        <v>451</v>
      </c>
      <c r="AO292" s="348" t="s">
        <v>451</v>
      </c>
      <c r="AP292" s="312" t="s">
        <v>451</v>
      </c>
      <c r="AQ292" s="311" t="s">
        <v>451</v>
      </c>
      <c r="AR292" s="312" t="s">
        <v>451</v>
      </c>
      <c r="AS292" s="312" t="s">
        <v>451</v>
      </c>
      <c r="AT292" s="312" t="s">
        <v>451</v>
      </c>
      <c r="AU292" s="312" t="s">
        <v>451</v>
      </c>
      <c r="AV292" s="312" t="s">
        <v>451</v>
      </c>
      <c r="AW292" s="348" t="s">
        <v>451</v>
      </c>
      <c r="AX292" s="312" t="s">
        <v>451</v>
      </c>
      <c r="AY292" s="311" t="s">
        <v>451</v>
      </c>
      <c r="AZ292" s="312" t="s">
        <v>451</v>
      </c>
      <c r="BA292" s="312" t="s">
        <v>451</v>
      </c>
      <c r="BB292" s="312" t="s">
        <v>451</v>
      </c>
      <c r="BC292" s="312" t="s">
        <v>451</v>
      </c>
      <c r="BD292" s="312" t="s">
        <v>451</v>
      </c>
      <c r="BE292" s="348" t="s">
        <v>451</v>
      </c>
      <c r="BF292" s="312" t="s">
        <v>451</v>
      </c>
      <c r="BG292" s="311" t="s">
        <v>451</v>
      </c>
      <c r="BH292" s="312" t="s">
        <v>451</v>
      </c>
      <c r="BI292" s="312" t="s">
        <v>451</v>
      </c>
      <c r="BJ292" s="312" t="s">
        <v>451</v>
      </c>
      <c r="BK292" s="312" t="s">
        <v>451</v>
      </c>
      <c r="BL292" s="348" t="s">
        <v>451</v>
      </c>
      <c r="BM292" s="312" t="s">
        <v>451</v>
      </c>
      <c r="BN292" s="311" t="s">
        <v>451</v>
      </c>
      <c r="BO292" s="312" t="s">
        <v>451</v>
      </c>
      <c r="BP292" s="312" t="s">
        <v>451</v>
      </c>
      <c r="BQ292" s="312" t="s">
        <v>451</v>
      </c>
      <c r="BR292" s="312" t="s">
        <v>451</v>
      </c>
      <c r="BS292" s="348" t="s">
        <v>451</v>
      </c>
      <c r="BT292" s="348" t="s">
        <v>451</v>
      </c>
    </row>
    <row r="293" spans="2:72">
      <c r="B293" s="737" t="s">
        <v>529</v>
      </c>
      <c r="C293" s="311" t="s">
        <v>451</v>
      </c>
      <c r="D293" s="312">
        <v>3</v>
      </c>
      <c r="E293" s="312">
        <v>1</v>
      </c>
      <c r="F293" s="312" t="s">
        <v>451</v>
      </c>
      <c r="G293" s="312">
        <v>2</v>
      </c>
      <c r="H293" s="312" t="s">
        <v>451</v>
      </c>
      <c r="I293" s="348">
        <v>1</v>
      </c>
      <c r="J293" s="312">
        <v>7</v>
      </c>
      <c r="K293" s="311" t="s">
        <v>451</v>
      </c>
      <c r="L293" s="312">
        <v>1</v>
      </c>
      <c r="M293" s="312" t="s">
        <v>451</v>
      </c>
      <c r="N293" s="312">
        <v>1</v>
      </c>
      <c r="O293" s="312">
        <v>3</v>
      </c>
      <c r="P293" s="312" t="s">
        <v>451</v>
      </c>
      <c r="Q293" s="348">
        <v>1</v>
      </c>
      <c r="R293" s="312">
        <v>6</v>
      </c>
      <c r="S293" s="311" t="s">
        <v>451</v>
      </c>
      <c r="T293" s="312">
        <v>1</v>
      </c>
      <c r="U293" s="312" t="s">
        <v>451</v>
      </c>
      <c r="V293" s="312">
        <v>1</v>
      </c>
      <c r="W293" s="312">
        <v>5</v>
      </c>
      <c r="X293" s="312" t="s">
        <v>451</v>
      </c>
      <c r="Y293" s="348" t="s">
        <v>451</v>
      </c>
      <c r="Z293" s="312">
        <v>7</v>
      </c>
      <c r="AA293" s="311">
        <v>1</v>
      </c>
      <c r="AB293" s="312">
        <v>1</v>
      </c>
      <c r="AC293" s="312" t="s">
        <v>451</v>
      </c>
      <c r="AD293" s="312" t="s">
        <v>451</v>
      </c>
      <c r="AE293" s="312">
        <v>6</v>
      </c>
      <c r="AF293" s="312" t="s">
        <v>451</v>
      </c>
      <c r="AG293" s="348" t="s">
        <v>451</v>
      </c>
      <c r="AH293" s="312">
        <v>8</v>
      </c>
      <c r="AI293" s="311" t="s">
        <v>451</v>
      </c>
      <c r="AJ293" s="312">
        <v>2</v>
      </c>
      <c r="AK293" s="312" t="s">
        <v>451</v>
      </c>
      <c r="AL293" s="312" t="s">
        <v>451</v>
      </c>
      <c r="AM293" s="312">
        <v>3</v>
      </c>
      <c r="AN293" s="312" t="s">
        <v>451</v>
      </c>
      <c r="AO293" s="348" t="s">
        <v>451</v>
      </c>
      <c r="AP293" s="312">
        <v>5</v>
      </c>
      <c r="AQ293" s="311" t="s">
        <v>451</v>
      </c>
      <c r="AR293" s="312">
        <v>2</v>
      </c>
      <c r="AS293" s="312" t="s">
        <v>451</v>
      </c>
      <c r="AT293" s="312" t="s">
        <v>451</v>
      </c>
      <c r="AU293" s="312">
        <v>2</v>
      </c>
      <c r="AV293" s="312">
        <v>2</v>
      </c>
      <c r="AW293" s="348" t="s">
        <v>451</v>
      </c>
      <c r="AX293" s="312">
        <v>6</v>
      </c>
      <c r="AY293" s="311" t="s">
        <v>451</v>
      </c>
      <c r="AZ293" s="312" t="s">
        <v>451</v>
      </c>
      <c r="BA293" s="312" t="s">
        <v>451</v>
      </c>
      <c r="BB293" s="312" t="s">
        <v>451</v>
      </c>
      <c r="BC293" s="312">
        <v>1</v>
      </c>
      <c r="BD293" s="312" t="s">
        <v>451</v>
      </c>
      <c r="BE293" s="348">
        <v>1</v>
      </c>
      <c r="BF293" s="312">
        <v>2</v>
      </c>
      <c r="BG293" s="311" t="s">
        <v>451</v>
      </c>
      <c r="BH293" s="312" t="s">
        <v>451</v>
      </c>
      <c r="BI293" s="312">
        <v>1</v>
      </c>
      <c r="BJ293" s="312">
        <v>8</v>
      </c>
      <c r="BK293" s="312" t="s">
        <v>451</v>
      </c>
      <c r="BL293" s="348" t="s">
        <v>451</v>
      </c>
      <c r="BM293" s="312">
        <v>9</v>
      </c>
      <c r="BN293" s="311" t="s">
        <v>451</v>
      </c>
      <c r="BO293" s="312" t="s">
        <v>451</v>
      </c>
      <c r="BP293" s="312" t="s">
        <v>451</v>
      </c>
      <c r="BQ293" s="312" t="s">
        <v>451</v>
      </c>
      <c r="BR293" s="312">
        <v>2</v>
      </c>
      <c r="BS293" s="348" t="s">
        <v>451</v>
      </c>
      <c r="BT293" s="348">
        <v>2</v>
      </c>
    </row>
    <row r="294" spans="2:72">
      <c r="B294" s="737" t="s">
        <v>507</v>
      </c>
      <c r="C294" s="311" t="s">
        <v>451</v>
      </c>
      <c r="D294" s="312">
        <v>1</v>
      </c>
      <c r="E294" s="312" t="s">
        <v>451</v>
      </c>
      <c r="F294" s="312" t="s">
        <v>451</v>
      </c>
      <c r="G294" s="312" t="s">
        <v>451</v>
      </c>
      <c r="H294" s="312" t="s">
        <v>451</v>
      </c>
      <c r="I294" s="348">
        <v>1</v>
      </c>
      <c r="J294" s="312">
        <v>2</v>
      </c>
      <c r="K294" s="311">
        <v>2</v>
      </c>
      <c r="L294" s="312">
        <v>2</v>
      </c>
      <c r="M294" s="312" t="s">
        <v>451</v>
      </c>
      <c r="N294" s="312">
        <v>1</v>
      </c>
      <c r="O294" s="312" t="s">
        <v>451</v>
      </c>
      <c r="P294" s="312">
        <v>1</v>
      </c>
      <c r="Q294" s="348">
        <v>3</v>
      </c>
      <c r="R294" s="312">
        <v>9</v>
      </c>
      <c r="S294" s="311" t="s">
        <v>451</v>
      </c>
      <c r="T294" s="312" t="s">
        <v>451</v>
      </c>
      <c r="U294" s="312" t="s">
        <v>451</v>
      </c>
      <c r="V294" s="312" t="s">
        <v>451</v>
      </c>
      <c r="W294" s="312" t="s">
        <v>451</v>
      </c>
      <c r="X294" s="312" t="s">
        <v>451</v>
      </c>
      <c r="Y294" s="348">
        <v>1</v>
      </c>
      <c r="Z294" s="312">
        <v>1</v>
      </c>
      <c r="AA294" s="311" t="s">
        <v>451</v>
      </c>
      <c r="AB294" s="312">
        <v>1</v>
      </c>
      <c r="AC294" s="312" t="s">
        <v>451</v>
      </c>
      <c r="AD294" s="312" t="s">
        <v>451</v>
      </c>
      <c r="AE294" s="312" t="s">
        <v>451</v>
      </c>
      <c r="AF294" s="312" t="s">
        <v>451</v>
      </c>
      <c r="AG294" s="348">
        <v>3</v>
      </c>
      <c r="AH294" s="312">
        <v>4</v>
      </c>
      <c r="AI294" s="311" t="s">
        <v>451</v>
      </c>
      <c r="AJ294" s="312" t="s">
        <v>451</v>
      </c>
      <c r="AK294" s="312">
        <v>1</v>
      </c>
      <c r="AL294" s="312" t="s">
        <v>451</v>
      </c>
      <c r="AM294" s="312" t="s">
        <v>451</v>
      </c>
      <c r="AN294" s="312" t="s">
        <v>451</v>
      </c>
      <c r="AO294" s="348">
        <v>2</v>
      </c>
      <c r="AP294" s="312">
        <v>3</v>
      </c>
      <c r="AQ294" s="311" t="s">
        <v>451</v>
      </c>
      <c r="AR294" s="312" t="s">
        <v>451</v>
      </c>
      <c r="AS294" s="312">
        <v>1</v>
      </c>
      <c r="AT294" s="312" t="s">
        <v>451</v>
      </c>
      <c r="AU294" s="312" t="s">
        <v>451</v>
      </c>
      <c r="AV294" s="312" t="s">
        <v>451</v>
      </c>
      <c r="AW294" s="348">
        <v>4</v>
      </c>
      <c r="AX294" s="312">
        <v>5</v>
      </c>
      <c r="AY294" s="311" t="s">
        <v>451</v>
      </c>
      <c r="AZ294" s="312">
        <v>1</v>
      </c>
      <c r="BA294" s="312" t="s">
        <v>451</v>
      </c>
      <c r="BB294" s="312" t="s">
        <v>451</v>
      </c>
      <c r="BC294" s="312" t="s">
        <v>451</v>
      </c>
      <c r="BD294" s="312">
        <v>1</v>
      </c>
      <c r="BE294" s="348">
        <v>2</v>
      </c>
      <c r="BF294" s="312">
        <v>4</v>
      </c>
      <c r="BG294" s="311">
        <v>1</v>
      </c>
      <c r="BH294" s="312" t="s">
        <v>451</v>
      </c>
      <c r="BI294" s="312">
        <v>1</v>
      </c>
      <c r="BJ294" s="312" t="s">
        <v>451</v>
      </c>
      <c r="BK294" s="312" t="s">
        <v>451</v>
      </c>
      <c r="BL294" s="348">
        <v>4</v>
      </c>
      <c r="BM294" s="312">
        <v>6</v>
      </c>
      <c r="BN294" s="311" t="s">
        <v>451</v>
      </c>
      <c r="BO294" s="312" t="s">
        <v>451</v>
      </c>
      <c r="BP294" s="312" t="s">
        <v>451</v>
      </c>
      <c r="BQ294" s="312" t="s">
        <v>451</v>
      </c>
      <c r="BR294" s="312" t="s">
        <v>451</v>
      </c>
      <c r="BS294" s="348" t="s">
        <v>451</v>
      </c>
      <c r="BT294" s="348" t="s">
        <v>451</v>
      </c>
    </row>
    <row r="295" spans="2:72">
      <c r="B295" s="737" t="s">
        <v>509</v>
      </c>
      <c r="C295" s="311" t="s">
        <v>451</v>
      </c>
      <c r="D295" s="312" t="s">
        <v>451</v>
      </c>
      <c r="E295" s="312" t="s">
        <v>451</v>
      </c>
      <c r="F295" s="312" t="s">
        <v>451</v>
      </c>
      <c r="G295" s="312" t="s">
        <v>451</v>
      </c>
      <c r="H295" s="312" t="s">
        <v>451</v>
      </c>
      <c r="I295" s="348" t="s">
        <v>451</v>
      </c>
      <c r="J295" s="312" t="s">
        <v>451</v>
      </c>
      <c r="K295" s="311" t="s">
        <v>451</v>
      </c>
      <c r="L295" s="312" t="s">
        <v>451</v>
      </c>
      <c r="M295" s="312" t="s">
        <v>451</v>
      </c>
      <c r="N295" s="312" t="s">
        <v>451</v>
      </c>
      <c r="O295" s="312" t="s">
        <v>451</v>
      </c>
      <c r="P295" s="312" t="s">
        <v>451</v>
      </c>
      <c r="Q295" s="348" t="s">
        <v>451</v>
      </c>
      <c r="R295" s="312" t="s">
        <v>451</v>
      </c>
      <c r="S295" s="311" t="s">
        <v>451</v>
      </c>
      <c r="T295" s="312" t="s">
        <v>451</v>
      </c>
      <c r="U295" s="312" t="s">
        <v>451</v>
      </c>
      <c r="V295" s="312" t="s">
        <v>451</v>
      </c>
      <c r="W295" s="312" t="s">
        <v>451</v>
      </c>
      <c r="X295" s="312" t="s">
        <v>451</v>
      </c>
      <c r="Y295" s="348" t="s">
        <v>451</v>
      </c>
      <c r="Z295" s="312" t="s">
        <v>451</v>
      </c>
      <c r="AA295" s="311" t="s">
        <v>451</v>
      </c>
      <c r="AB295" s="312" t="s">
        <v>451</v>
      </c>
      <c r="AC295" s="312" t="s">
        <v>451</v>
      </c>
      <c r="AD295" s="312" t="s">
        <v>451</v>
      </c>
      <c r="AE295" s="312">
        <v>1</v>
      </c>
      <c r="AF295" s="312" t="s">
        <v>451</v>
      </c>
      <c r="AG295" s="348" t="s">
        <v>451</v>
      </c>
      <c r="AH295" s="312">
        <v>1</v>
      </c>
      <c r="AI295" s="311" t="s">
        <v>451</v>
      </c>
      <c r="AJ295" s="312" t="s">
        <v>451</v>
      </c>
      <c r="AK295" s="312" t="s">
        <v>451</v>
      </c>
      <c r="AL295" s="312" t="s">
        <v>451</v>
      </c>
      <c r="AM295" s="312" t="s">
        <v>451</v>
      </c>
      <c r="AN295" s="312" t="s">
        <v>451</v>
      </c>
      <c r="AO295" s="348" t="s">
        <v>451</v>
      </c>
      <c r="AP295" s="312" t="s">
        <v>451</v>
      </c>
      <c r="AQ295" s="311" t="s">
        <v>451</v>
      </c>
      <c r="AR295" s="312" t="s">
        <v>451</v>
      </c>
      <c r="AS295" s="312" t="s">
        <v>451</v>
      </c>
      <c r="AT295" s="312" t="s">
        <v>451</v>
      </c>
      <c r="AU295" s="312" t="s">
        <v>451</v>
      </c>
      <c r="AV295" s="312" t="s">
        <v>451</v>
      </c>
      <c r="AW295" s="348" t="s">
        <v>451</v>
      </c>
      <c r="AX295" s="312" t="s">
        <v>451</v>
      </c>
      <c r="AY295" s="311" t="s">
        <v>451</v>
      </c>
      <c r="AZ295" s="312" t="s">
        <v>451</v>
      </c>
      <c r="BA295" s="312" t="s">
        <v>451</v>
      </c>
      <c r="BB295" s="312" t="s">
        <v>451</v>
      </c>
      <c r="BC295" s="312" t="s">
        <v>451</v>
      </c>
      <c r="BD295" s="312" t="s">
        <v>451</v>
      </c>
      <c r="BE295" s="348" t="s">
        <v>451</v>
      </c>
      <c r="BF295" s="312" t="s">
        <v>451</v>
      </c>
      <c r="BG295" s="311" t="s">
        <v>451</v>
      </c>
      <c r="BH295" s="312" t="s">
        <v>451</v>
      </c>
      <c r="BI295" s="312" t="s">
        <v>451</v>
      </c>
      <c r="BJ295" s="312" t="s">
        <v>451</v>
      </c>
      <c r="BK295" s="312" t="s">
        <v>451</v>
      </c>
      <c r="BL295" s="348" t="s">
        <v>451</v>
      </c>
      <c r="BM295" s="312" t="s">
        <v>451</v>
      </c>
      <c r="BN295" s="311" t="s">
        <v>451</v>
      </c>
      <c r="BO295" s="312" t="s">
        <v>451</v>
      </c>
      <c r="BP295" s="312" t="s">
        <v>451</v>
      </c>
      <c r="BQ295" s="312" t="s">
        <v>451</v>
      </c>
      <c r="BR295" s="312" t="s">
        <v>451</v>
      </c>
      <c r="BS295" s="348" t="s">
        <v>451</v>
      </c>
      <c r="BT295" s="348" t="s">
        <v>451</v>
      </c>
    </row>
    <row r="296" spans="2:72">
      <c r="B296" s="737" t="s">
        <v>549</v>
      </c>
      <c r="C296" s="311" t="s">
        <v>451</v>
      </c>
      <c r="D296" s="312" t="s">
        <v>451</v>
      </c>
      <c r="E296" s="312">
        <v>1</v>
      </c>
      <c r="F296" s="312" t="s">
        <v>451</v>
      </c>
      <c r="G296" s="312" t="s">
        <v>451</v>
      </c>
      <c r="H296" s="312" t="s">
        <v>451</v>
      </c>
      <c r="I296" s="348" t="s">
        <v>451</v>
      </c>
      <c r="J296" s="312">
        <v>1</v>
      </c>
      <c r="K296" s="311" t="s">
        <v>451</v>
      </c>
      <c r="L296" s="312">
        <v>1</v>
      </c>
      <c r="M296" s="312" t="s">
        <v>451</v>
      </c>
      <c r="N296" s="312" t="s">
        <v>451</v>
      </c>
      <c r="O296" s="312" t="s">
        <v>451</v>
      </c>
      <c r="P296" s="312" t="s">
        <v>451</v>
      </c>
      <c r="Q296" s="348" t="s">
        <v>451</v>
      </c>
      <c r="R296" s="312">
        <v>1</v>
      </c>
      <c r="S296" s="311" t="s">
        <v>451</v>
      </c>
      <c r="T296" s="312" t="s">
        <v>451</v>
      </c>
      <c r="U296" s="312" t="s">
        <v>451</v>
      </c>
      <c r="V296" s="312" t="s">
        <v>451</v>
      </c>
      <c r="W296" s="312" t="s">
        <v>451</v>
      </c>
      <c r="X296" s="312" t="s">
        <v>451</v>
      </c>
      <c r="Y296" s="348" t="s">
        <v>451</v>
      </c>
      <c r="Z296" s="312" t="s">
        <v>451</v>
      </c>
      <c r="AA296" s="311" t="s">
        <v>451</v>
      </c>
      <c r="AB296" s="312" t="s">
        <v>451</v>
      </c>
      <c r="AC296" s="312" t="s">
        <v>451</v>
      </c>
      <c r="AD296" s="312" t="s">
        <v>451</v>
      </c>
      <c r="AE296" s="312" t="s">
        <v>451</v>
      </c>
      <c r="AF296" s="312" t="s">
        <v>451</v>
      </c>
      <c r="AG296" s="348" t="s">
        <v>451</v>
      </c>
      <c r="AH296" s="312" t="s">
        <v>451</v>
      </c>
      <c r="AI296" s="311" t="s">
        <v>451</v>
      </c>
      <c r="AJ296" s="312">
        <v>1</v>
      </c>
      <c r="AK296" s="312" t="s">
        <v>451</v>
      </c>
      <c r="AL296" s="312" t="s">
        <v>451</v>
      </c>
      <c r="AM296" s="312">
        <v>1</v>
      </c>
      <c r="AN296" s="312" t="s">
        <v>451</v>
      </c>
      <c r="AO296" s="348" t="s">
        <v>451</v>
      </c>
      <c r="AP296" s="312">
        <v>2</v>
      </c>
      <c r="AQ296" s="311" t="s">
        <v>451</v>
      </c>
      <c r="AR296" s="312" t="s">
        <v>451</v>
      </c>
      <c r="AS296" s="312" t="s">
        <v>451</v>
      </c>
      <c r="AT296" s="312" t="s">
        <v>451</v>
      </c>
      <c r="AU296" s="312" t="s">
        <v>451</v>
      </c>
      <c r="AV296" s="312" t="s">
        <v>451</v>
      </c>
      <c r="AW296" s="348" t="s">
        <v>451</v>
      </c>
      <c r="AX296" s="312" t="s">
        <v>451</v>
      </c>
      <c r="AY296" s="311" t="s">
        <v>451</v>
      </c>
      <c r="AZ296" s="312" t="s">
        <v>451</v>
      </c>
      <c r="BA296" s="312" t="s">
        <v>451</v>
      </c>
      <c r="BB296" s="312" t="s">
        <v>451</v>
      </c>
      <c r="BC296" s="312" t="s">
        <v>451</v>
      </c>
      <c r="BD296" s="312" t="s">
        <v>451</v>
      </c>
      <c r="BE296" s="348" t="s">
        <v>451</v>
      </c>
      <c r="BF296" s="312" t="s">
        <v>451</v>
      </c>
      <c r="BG296" s="311" t="s">
        <v>451</v>
      </c>
      <c r="BH296" s="312" t="s">
        <v>451</v>
      </c>
      <c r="BI296" s="312" t="s">
        <v>451</v>
      </c>
      <c r="BJ296" s="312" t="s">
        <v>451</v>
      </c>
      <c r="BK296" s="312" t="s">
        <v>451</v>
      </c>
      <c r="BL296" s="348" t="s">
        <v>451</v>
      </c>
      <c r="BM296" s="312" t="s">
        <v>451</v>
      </c>
      <c r="BN296" s="311" t="s">
        <v>451</v>
      </c>
      <c r="BO296" s="312" t="s">
        <v>451</v>
      </c>
      <c r="BP296" s="312" t="s">
        <v>451</v>
      </c>
      <c r="BQ296" s="312" t="s">
        <v>451</v>
      </c>
      <c r="BR296" s="312" t="s">
        <v>451</v>
      </c>
      <c r="BS296" s="348" t="s">
        <v>451</v>
      </c>
      <c r="BT296" s="348" t="s">
        <v>451</v>
      </c>
    </row>
    <row r="297" spans="2:72">
      <c r="B297" s="737" t="s">
        <v>510</v>
      </c>
      <c r="C297" s="311" t="s">
        <v>451</v>
      </c>
      <c r="D297" s="312" t="s">
        <v>451</v>
      </c>
      <c r="E297" s="312" t="s">
        <v>451</v>
      </c>
      <c r="F297" s="312" t="s">
        <v>451</v>
      </c>
      <c r="G297" s="312">
        <v>1</v>
      </c>
      <c r="H297" s="312" t="s">
        <v>451</v>
      </c>
      <c r="I297" s="348" t="s">
        <v>451</v>
      </c>
      <c r="J297" s="312">
        <v>1</v>
      </c>
      <c r="K297" s="311" t="s">
        <v>451</v>
      </c>
      <c r="L297" s="312" t="s">
        <v>451</v>
      </c>
      <c r="M297" s="312" t="s">
        <v>451</v>
      </c>
      <c r="N297" s="312" t="s">
        <v>451</v>
      </c>
      <c r="O297" s="312" t="s">
        <v>451</v>
      </c>
      <c r="P297" s="312" t="s">
        <v>451</v>
      </c>
      <c r="Q297" s="348" t="s">
        <v>451</v>
      </c>
      <c r="R297" s="312" t="s">
        <v>451</v>
      </c>
      <c r="S297" s="311" t="s">
        <v>451</v>
      </c>
      <c r="T297" s="312" t="s">
        <v>451</v>
      </c>
      <c r="U297" s="312" t="s">
        <v>451</v>
      </c>
      <c r="V297" s="312" t="s">
        <v>451</v>
      </c>
      <c r="W297" s="312" t="s">
        <v>451</v>
      </c>
      <c r="X297" s="312" t="s">
        <v>451</v>
      </c>
      <c r="Y297" s="348" t="s">
        <v>451</v>
      </c>
      <c r="Z297" s="312" t="s">
        <v>451</v>
      </c>
      <c r="AA297" s="311" t="s">
        <v>451</v>
      </c>
      <c r="AB297" s="312" t="s">
        <v>451</v>
      </c>
      <c r="AC297" s="312" t="s">
        <v>451</v>
      </c>
      <c r="AD297" s="312" t="s">
        <v>451</v>
      </c>
      <c r="AE297" s="312" t="s">
        <v>451</v>
      </c>
      <c r="AF297" s="312" t="s">
        <v>451</v>
      </c>
      <c r="AG297" s="348" t="s">
        <v>451</v>
      </c>
      <c r="AH297" s="312" t="s">
        <v>451</v>
      </c>
      <c r="AI297" s="311" t="s">
        <v>451</v>
      </c>
      <c r="AJ297" s="312" t="s">
        <v>451</v>
      </c>
      <c r="AK297" s="312" t="s">
        <v>451</v>
      </c>
      <c r="AL297" s="312" t="s">
        <v>451</v>
      </c>
      <c r="AM297" s="312" t="s">
        <v>451</v>
      </c>
      <c r="AN297" s="312" t="s">
        <v>451</v>
      </c>
      <c r="AO297" s="348" t="s">
        <v>451</v>
      </c>
      <c r="AP297" s="312" t="s">
        <v>451</v>
      </c>
      <c r="AQ297" s="311" t="s">
        <v>451</v>
      </c>
      <c r="AR297" s="312" t="s">
        <v>451</v>
      </c>
      <c r="AS297" s="312" t="s">
        <v>451</v>
      </c>
      <c r="AT297" s="312" t="s">
        <v>451</v>
      </c>
      <c r="AU297" s="312" t="s">
        <v>451</v>
      </c>
      <c r="AV297" s="312" t="s">
        <v>451</v>
      </c>
      <c r="AW297" s="348" t="s">
        <v>451</v>
      </c>
      <c r="AX297" s="312" t="s">
        <v>451</v>
      </c>
      <c r="AY297" s="311" t="s">
        <v>451</v>
      </c>
      <c r="AZ297" s="312" t="s">
        <v>451</v>
      </c>
      <c r="BA297" s="312" t="s">
        <v>451</v>
      </c>
      <c r="BB297" s="312" t="s">
        <v>451</v>
      </c>
      <c r="BC297" s="312" t="s">
        <v>451</v>
      </c>
      <c r="BD297" s="312" t="s">
        <v>451</v>
      </c>
      <c r="BE297" s="348" t="s">
        <v>451</v>
      </c>
      <c r="BF297" s="312" t="s">
        <v>451</v>
      </c>
      <c r="BG297" s="311" t="s">
        <v>451</v>
      </c>
      <c r="BH297" s="312" t="s">
        <v>451</v>
      </c>
      <c r="BI297" s="312" t="s">
        <v>451</v>
      </c>
      <c r="BJ297" s="312" t="s">
        <v>451</v>
      </c>
      <c r="BK297" s="312" t="s">
        <v>451</v>
      </c>
      <c r="BL297" s="348" t="s">
        <v>451</v>
      </c>
      <c r="BM297" s="312" t="s">
        <v>451</v>
      </c>
      <c r="BN297" s="311" t="s">
        <v>451</v>
      </c>
      <c r="BO297" s="312" t="s">
        <v>451</v>
      </c>
      <c r="BP297" s="312" t="s">
        <v>451</v>
      </c>
      <c r="BQ297" s="312" t="s">
        <v>451</v>
      </c>
      <c r="BR297" s="312" t="s">
        <v>451</v>
      </c>
      <c r="BS297" s="348" t="s">
        <v>451</v>
      </c>
      <c r="BT297" s="348" t="s">
        <v>451</v>
      </c>
    </row>
    <row r="298" spans="2:72">
      <c r="B298" s="737" t="s">
        <v>530</v>
      </c>
      <c r="C298" s="311" t="s">
        <v>451</v>
      </c>
      <c r="D298" s="312" t="s">
        <v>451</v>
      </c>
      <c r="E298" s="312" t="s">
        <v>451</v>
      </c>
      <c r="F298" s="312" t="s">
        <v>451</v>
      </c>
      <c r="G298" s="312" t="s">
        <v>451</v>
      </c>
      <c r="H298" s="312" t="s">
        <v>451</v>
      </c>
      <c r="I298" s="348" t="s">
        <v>451</v>
      </c>
      <c r="J298" s="312" t="s">
        <v>451</v>
      </c>
      <c r="K298" s="311" t="s">
        <v>451</v>
      </c>
      <c r="L298" s="312" t="s">
        <v>451</v>
      </c>
      <c r="M298" s="312" t="s">
        <v>451</v>
      </c>
      <c r="N298" s="312" t="s">
        <v>451</v>
      </c>
      <c r="O298" s="312" t="s">
        <v>451</v>
      </c>
      <c r="P298" s="312" t="s">
        <v>451</v>
      </c>
      <c r="Q298" s="348" t="s">
        <v>451</v>
      </c>
      <c r="R298" s="312" t="s">
        <v>451</v>
      </c>
      <c r="S298" s="311" t="s">
        <v>451</v>
      </c>
      <c r="T298" s="312" t="s">
        <v>451</v>
      </c>
      <c r="U298" s="312" t="s">
        <v>451</v>
      </c>
      <c r="V298" s="312" t="s">
        <v>451</v>
      </c>
      <c r="W298" s="312" t="s">
        <v>451</v>
      </c>
      <c r="X298" s="312" t="s">
        <v>451</v>
      </c>
      <c r="Y298" s="348" t="s">
        <v>451</v>
      </c>
      <c r="Z298" s="312" t="s">
        <v>451</v>
      </c>
      <c r="AA298" s="311" t="s">
        <v>451</v>
      </c>
      <c r="AB298" s="312" t="s">
        <v>451</v>
      </c>
      <c r="AC298" s="312" t="s">
        <v>451</v>
      </c>
      <c r="AD298" s="312" t="s">
        <v>451</v>
      </c>
      <c r="AE298" s="312" t="s">
        <v>451</v>
      </c>
      <c r="AF298" s="312" t="s">
        <v>451</v>
      </c>
      <c r="AG298" s="348" t="s">
        <v>451</v>
      </c>
      <c r="AH298" s="312" t="s">
        <v>451</v>
      </c>
      <c r="AI298" s="311" t="s">
        <v>451</v>
      </c>
      <c r="AJ298" s="312" t="s">
        <v>451</v>
      </c>
      <c r="AK298" s="312" t="s">
        <v>451</v>
      </c>
      <c r="AL298" s="312" t="s">
        <v>451</v>
      </c>
      <c r="AM298" s="312" t="s">
        <v>451</v>
      </c>
      <c r="AN298" s="312" t="s">
        <v>451</v>
      </c>
      <c r="AO298" s="348" t="s">
        <v>451</v>
      </c>
      <c r="AP298" s="312" t="s">
        <v>451</v>
      </c>
      <c r="AQ298" s="311" t="s">
        <v>451</v>
      </c>
      <c r="AR298" s="312">
        <v>1</v>
      </c>
      <c r="AS298" s="312" t="s">
        <v>451</v>
      </c>
      <c r="AT298" s="312" t="s">
        <v>451</v>
      </c>
      <c r="AU298" s="312" t="s">
        <v>451</v>
      </c>
      <c r="AV298" s="312" t="s">
        <v>451</v>
      </c>
      <c r="AW298" s="348" t="s">
        <v>451</v>
      </c>
      <c r="AX298" s="312">
        <v>1</v>
      </c>
      <c r="AY298" s="311" t="s">
        <v>451</v>
      </c>
      <c r="AZ298" s="312" t="s">
        <v>451</v>
      </c>
      <c r="BA298" s="312" t="s">
        <v>451</v>
      </c>
      <c r="BB298" s="312" t="s">
        <v>451</v>
      </c>
      <c r="BC298" s="312" t="s">
        <v>451</v>
      </c>
      <c r="BD298" s="312" t="s">
        <v>451</v>
      </c>
      <c r="BE298" s="348" t="s">
        <v>451</v>
      </c>
      <c r="BF298" s="312" t="s">
        <v>451</v>
      </c>
      <c r="BG298" s="311" t="s">
        <v>451</v>
      </c>
      <c r="BH298" s="312" t="s">
        <v>451</v>
      </c>
      <c r="BI298" s="312" t="s">
        <v>451</v>
      </c>
      <c r="BJ298" s="312" t="s">
        <v>451</v>
      </c>
      <c r="BK298" s="312" t="s">
        <v>451</v>
      </c>
      <c r="BL298" s="348" t="s">
        <v>451</v>
      </c>
      <c r="BM298" s="312" t="s">
        <v>451</v>
      </c>
      <c r="BN298" s="311" t="s">
        <v>451</v>
      </c>
      <c r="BO298" s="312" t="s">
        <v>451</v>
      </c>
      <c r="BP298" s="312" t="s">
        <v>451</v>
      </c>
      <c r="BQ298" s="312" t="s">
        <v>451</v>
      </c>
      <c r="BR298" s="312" t="s">
        <v>451</v>
      </c>
      <c r="BS298" s="348" t="s">
        <v>451</v>
      </c>
      <c r="BT298" s="348" t="s">
        <v>451</v>
      </c>
    </row>
    <row r="299" spans="2:72">
      <c r="B299" s="736" t="s">
        <v>555</v>
      </c>
      <c r="C299" s="354" t="s">
        <v>451</v>
      </c>
      <c r="D299" s="355" t="s">
        <v>451</v>
      </c>
      <c r="E299" s="355" t="s">
        <v>451</v>
      </c>
      <c r="F299" s="355" t="s">
        <v>451</v>
      </c>
      <c r="G299" s="355" t="s">
        <v>451</v>
      </c>
      <c r="H299" s="355" t="s">
        <v>451</v>
      </c>
      <c r="I299" s="356" t="s">
        <v>451</v>
      </c>
      <c r="J299" s="355" t="s">
        <v>451</v>
      </c>
      <c r="K299" s="354" t="s">
        <v>451</v>
      </c>
      <c r="L299" s="355" t="s">
        <v>451</v>
      </c>
      <c r="M299" s="355" t="s">
        <v>451</v>
      </c>
      <c r="N299" s="355" t="s">
        <v>451</v>
      </c>
      <c r="O299" s="355" t="s">
        <v>451</v>
      </c>
      <c r="P299" s="355" t="s">
        <v>451</v>
      </c>
      <c r="Q299" s="356" t="s">
        <v>451</v>
      </c>
      <c r="R299" s="355" t="s">
        <v>451</v>
      </c>
      <c r="S299" s="354" t="s">
        <v>451</v>
      </c>
      <c r="T299" s="355" t="s">
        <v>451</v>
      </c>
      <c r="U299" s="355" t="s">
        <v>451</v>
      </c>
      <c r="V299" s="355" t="s">
        <v>451</v>
      </c>
      <c r="W299" s="355" t="s">
        <v>451</v>
      </c>
      <c r="X299" s="355" t="s">
        <v>451</v>
      </c>
      <c r="Y299" s="356" t="s">
        <v>451</v>
      </c>
      <c r="Z299" s="355" t="s">
        <v>451</v>
      </c>
      <c r="AA299" s="354" t="s">
        <v>451</v>
      </c>
      <c r="AB299" s="355" t="s">
        <v>451</v>
      </c>
      <c r="AC299" s="355" t="s">
        <v>451</v>
      </c>
      <c r="AD299" s="355" t="s">
        <v>451</v>
      </c>
      <c r="AE299" s="355">
        <v>1</v>
      </c>
      <c r="AF299" s="355">
        <v>1</v>
      </c>
      <c r="AG299" s="356" t="s">
        <v>451</v>
      </c>
      <c r="AH299" s="355">
        <v>2</v>
      </c>
      <c r="AI299" s="354" t="s">
        <v>451</v>
      </c>
      <c r="AJ299" s="355" t="s">
        <v>451</v>
      </c>
      <c r="AK299" s="355" t="s">
        <v>451</v>
      </c>
      <c r="AL299" s="355" t="s">
        <v>451</v>
      </c>
      <c r="AM299" s="355" t="s">
        <v>451</v>
      </c>
      <c r="AN299" s="355" t="s">
        <v>451</v>
      </c>
      <c r="AO299" s="356" t="s">
        <v>451</v>
      </c>
      <c r="AP299" s="355" t="s">
        <v>451</v>
      </c>
      <c r="AQ299" s="354" t="s">
        <v>451</v>
      </c>
      <c r="AR299" s="355" t="s">
        <v>451</v>
      </c>
      <c r="AS299" s="355">
        <v>1</v>
      </c>
      <c r="AT299" s="355" t="s">
        <v>451</v>
      </c>
      <c r="AU299" s="355" t="s">
        <v>451</v>
      </c>
      <c r="AV299" s="355" t="s">
        <v>451</v>
      </c>
      <c r="AW299" s="356" t="s">
        <v>451</v>
      </c>
      <c r="AX299" s="355">
        <v>1</v>
      </c>
      <c r="AY299" s="354" t="s">
        <v>451</v>
      </c>
      <c r="AZ299" s="355" t="s">
        <v>451</v>
      </c>
      <c r="BA299" s="355" t="s">
        <v>451</v>
      </c>
      <c r="BB299" s="355" t="s">
        <v>451</v>
      </c>
      <c r="BC299" s="355" t="s">
        <v>451</v>
      </c>
      <c r="BD299" s="355" t="s">
        <v>451</v>
      </c>
      <c r="BE299" s="356" t="s">
        <v>451</v>
      </c>
      <c r="BF299" s="355" t="s">
        <v>451</v>
      </c>
      <c r="BG299" s="354" t="s">
        <v>451</v>
      </c>
      <c r="BH299" s="355" t="s">
        <v>451</v>
      </c>
      <c r="BI299" s="355" t="s">
        <v>451</v>
      </c>
      <c r="BJ299" s="355" t="s">
        <v>451</v>
      </c>
      <c r="BK299" s="355" t="s">
        <v>451</v>
      </c>
      <c r="BL299" s="356" t="s">
        <v>451</v>
      </c>
      <c r="BM299" s="355" t="s">
        <v>451</v>
      </c>
      <c r="BN299" s="354" t="s">
        <v>451</v>
      </c>
      <c r="BO299" s="355" t="s">
        <v>451</v>
      </c>
      <c r="BP299" s="355" t="s">
        <v>451</v>
      </c>
      <c r="BQ299" s="355" t="s">
        <v>451</v>
      </c>
      <c r="BR299" s="355" t="s">
        <v>451</v>
      </c>
      <c r="BS299" s="356" t="s">
        <v>451</v>
      </c>
      <c r="BT299" s="356" t="s">
        <v>451</v>
      </c>
    </row>
    <row r="300" spans="2:72">
      <c r="B300" s="737" t="s">
        <v>543</v>
      </c>
      <c r="C300" s="311" t="s">
        <v>451</v>
      </c>
      <c r="D300" s="312" t="s">
        <v>451</v>
      </c>
      <c r="E300" s="312" t="s">
        <v>451</v>
      </c>
      <c r="F300" s="312" t="s">
        <v>451</v>
      </c>
      <c r="G300" s="312" t="s">
        <v>451</v>
      </c>
      <c r="H300" s="312" t="s">
        <v>451</v>
      </c>
      <c r="I300" s="348" t="s">
        <v>451</v>
      </c>
      <c r="J300" s="312" t="s">
        <v>451</v>
      </c>
      <c r="K300" s="311" t="s">
        <v>451</v>
      </c>
      <c r="L300" s="312" t="s">
        <v>451</v>
      </c>
      <c r="M300" s="312" t="s">
        <v>451</v>
      </c>
      <c r="N300" s="312" t="s">
        <v>451</v>
      </c>
      <c r="O300" s="312" t="s">
        <v>451</v>
      </c>
      <c r="P300" s="312" t="s">
        <v>451</v>
      </c>
      <c r="Q300" s="348" t="s">
        <v>451</v>
      </c>
      <c r="R300" s="312" t="s">
        <v>451</v>
      </c>
      <c r="S300" s="311" t="s">
        <v>451</v>
      </c>
      <c r="T300" s="312" t="s">
        <v>451</v>
      </c>
      <c r="U300" s="312" t="s">
        <v>451</v>
      </c>
      <c r="V300" s="312" t="s">
        <v>451</v>
      </c>
      <c r="W300" s="312" t="s">
        <v>451</v>
      </c>
      <c r="X300" s="312" t="s">
        <v>451</v>
      </c>
      <c r="Y300" s="348" t="s">
        <v>451</v>
      </c>
      <c r="Z300" s="312" t="s">
        <v>451</v>
      </c>
      <c r="AA300" s="311" t="s">
        <v>451</v>
      </c>
      <c r="AB300" s="312" t="s">
        <v>451</v>
      </c>
      <c r="AC300" s="312" t="s">
        <v>451</v>
      </c>
      <c r="AD300" s="312" t="s">
        <v>451</v>
      </c>
      <c r="AE300" s="312" t="s">
        <v>451</v>
      </c>
      <c r="AF300" s="312" t="s">
        <v>451</v>
      </c>
      <c r="AG300" s="348" t="s">
        <v>451</v>
      </c>
      <c r="AH300" s="312" t="s">
        <v>451</v>
      </c>
      <c r="AI300" s="311" t="s">
        <v>451</v>
      </c>
      <c r="AJ300" s="312" t="s">
        <v>451</v>
      </c>
      <c r="AK300" s="312" t="s">
        <v>451</v>
      </c>
      <c r="AL300" s="312" t="s">
        <v>451</v>
      </c>
      <c r="AM300" s="312" t="s">
        <v>451</v>
      </c>
      <c r="AN300" s="312" t="s">
        <v>451</v>
      </c>
      <c r="AO300" s="348" t="s">
        <v>451</v>
      </c>
      <c r="AP300" s="312" t="s">
        <v>451</v>
      </c>
      <c r="AQ300" s="311" t="s">
        <v>451</v>
      </c>
      <c r="AR300" s="312" t="s">
        <v>451</v>
      </c>
      <c r="AS300" s="312">
        <v>1</v>
      </c>
      <c r="AT300" s="312" t="s">
        <v>451</v>
      </c>
      <c r="AU300" s="312" t="s">
        <v>451</v>
      </c>
      <c r="AV300" s="312" t="s">
        <v>451</v>
      </c>
      <c r="AW300" s="348" t="s">
        <v>451</v>
      </c>
      <c r="AX300" s="312">
        <v>1</v>
      </c>
      <c r="AY300" s="311" t="s">
        <v>451</v>
      </c>
      <c r="AZ300" s="312" t="s">
        <v>451</v>
      </c>
      <c r="BA300" s="312" t="s">
        <v>451</v>
      </c>
      <c r="BB300" s="312" t="s">
        <v>451</v>
      </c>
      <c r="BC300" s="312" t="s">
        <v>451</v>
      </c>
      <c r="BD300" s="312" t="s">
        <v>451</v>
      </c>
      <c r="BE300" s="348" t="s">
        <v>451</v>
      </c>
      <c r="BF300" s="312" t="s">
        <v>451</v>
      </c>
      <c r="BG300" s="311" t="s">
        <v>451</v>
      </c>
      <c r="BH300" s="312" t="s">
        <v>451</v>
      </c>
      <c r="BI300" s="312" t="s">
        <v>451</v>
      </c>
      <c r="BJ300" s="312" t="s">
        <v>451</v>
      </c>
      <c r="BK300" s="312" t="s">
        <v>451</v>
      </c>
      <c r="BL300" s="348" t="s">
        <v>451</v>
      </c>
      <c r="BM300" s="312" t="s">
        <v>451</v>
      </c>
      <c r="BN300" s="311" t="s">
        <v>451</v>
      </c>
      <c r="BO300" s="312" t="s">
        <v>451</v>
      </c>
      <c r="BP300" s="312" t="s">
        <v>451</v>
      </c>
      <c r="BQ300" s="312" t="s">
        <v>451</v>
      </c>
      <c r="BR300" s="312" t="s">
        <v>451</v>
      </c>
      <c r="BS300" s="348" t="s">
        <v>451</v>
      </c>
      <c r="BT300" s="348" t="s">
        <v>451</v>
      </c>
    </row>
    <row r="301" spans="2:72">
      <c r="B301" s="737" t="s">
        <v>519</v>
      </c>
      <c r="C301" s="311" t="s">
        <v>451</v>
      </c>
      <c r="D301" s="312" t="s">
        <v>451</v>
      </c>
      <c r="E301" s="312" t="s">
        <v>451</v>
      </c>
      <c r="F301" s="312" t="s">
        <v>451</v>
      </c>
      <c r="G301" s="312" t="s">
        <v>451</v>
      </c>
      <c r="H301" s="312" t="s">
        <v>451</v>
      </c>
      <c r="I301" s="348" t="s">
        <v>451</v>
      </c>
      <c r="J301" s="312" t="s">
        <v>451</v>
      </c>
      <c r="K301" s="311" t="s">
        <v>451</v>
      </c>
      <c r="L301" s="312" t="s">
        <v>451</v>
      </c>
      <c r="M301" s="312" t="s">
        <v>451</v>
      </c>
      <c r="N301" s="312" t="s">
        <v>451</v>
      </c>
      <c r="O301" s="312" t="s">
        <v>451</v>
      </c>
      <c r="P301" s="312" t="s">
        <v>451</v>
      </c>
      <c r="Q301" s="348" t="s">
        <v>451</v>
      </c>
      <c r="R301" s="312" t="s">
        <v>451</v>
      </c>
      <c r="S301" s="311" t="s">
        <v>451</v>
      </c>
      <c r="T301" s="312" t="s">
        <v>451</v>
      </c>
      <c r="U301" s="312" t="s">
        <v>451</v>
      </c>
      <c r="V301" s="312" t="s">
        <v>451</v>
      </c>
      <c r="W301" s="312" t="s">
        <v>451</v>
      </c>
      <c r="X301" s="312" t="s">
        <v>451</v>
      </c>
      <c r="Y301" s="348" t="s">
        <v>451</v>
      </c>
      <c r="Z301" s="312" t="s">
        <v>451</v>
      </c>
      <c r="AA301" s="311" t="s">
        <v>451</v>
      </c>
      <c r="AB301" s="312" t="s">
        <v>451</v>
      </c>
      <c r="AC301" s="312" t="s">
        <v>451</v>
      </c>
      <c r="AD301" s="312" t="s">
        <v>451</v>
      </c>
      <c r="AE301" s="312">
        <v>1</v>
      </c>
      <c r="AF301" s="312">
        <v>1</v>
      </c>
      <c r="AG301" s="348" t="s">
        <v>451</v>
      </c>
      <c r="AH301" s="312">
        <v>2</v>
      </c>
      <c r="AI301" s="311" t="s">
        <v>451</v>
      </c>
      <c r="AJ301" s="312" t="s">
        <v>451</v>
      </c>
      <c r="AK301" s="312" t="s">
        <v>451</v>
      </c>
      <c r="AL301" s="312" t="s">
        <v>451</v>
      </c>
      <c r="AM301" s="312" t="s">
        <v>451</v>
      </c>
      <c r="AN301" s="312" t="s">
        <v>451</v>
      </c>
      <c r="AO301" s="348" t="s">
        <v>451</v>
      </c>
      <c r="AP301" s="312" t="s">
        <v>451</v>
      </c>
      <c r="AQ301" s="311" t="s">
        <v>451</v>
      </c>
      <c r="AR301" s="312" t="s">
        <v>451</v>
      </c>
      <c r="AS301" s="312" t="s">
        <v>451</v>
      </c>
      <c r="AT301" s="312" t="s">
        <v>451</v>
      </c>
      <c r="AU301" s="312" t="s">
        <v>451</v>
      </c>
      <c r="AV301" s="312" t="s">
        <v>451</v>
      </c>
      <c r="AW301" s="348" t="s">
        <v>451</v>
      </c>
      <c r="AX301" s="312" t="s">
        <v>451</v>
      </c>
      <c r="AY301" s="311" t="s">
        <v>451</v>
      </c>
      <c r="AZ301" s="312" t="s">
        <v>451</v>
      </c>
      <c r="BA301" s="312" t="s">
        <v>451</v>
      </c>
      <c r="BB301" s="312" t="s">
        <v>451</v>
      </c>
      <c r="BC301" s="312" t="s">
        <v>451</v>
      </c>
      <c r="BD301" s="312" t="s">
        <v>451</v>
      </c>
      <c r="BE301" s="348" t="s">
        <v>451</v>
      </c>
      <c r="BF301" s="312" t="s">
        <v>451</v>
      </c>
      <c r="BG301" s="311" t="s">
        <v>451</v>
      </c>
      <c r="BH301" s="312" t="s">
        <v>451</v>
      </c>
      <c r="BI301" s="312" t="s">
        <v>451</v>
      </c>
      <c r="BJ301" s="312" t="s">
        <v>451</v>
      </c>
      <c r="BK301" s="312" t="s">
        <v>451</v>
      </c>
      <c r="BL301" s="348" t="s">
        <v>451</v>
      </c>
      <c r="BM301" s="312" t="s">
        <v>451</v>
      </c>
      <c r="BN301" s="311" t="s">
        <v>451</v>
      </c>
      <c r="BO301" s="312" t="s">
        <v>451</v>
      </c>
      <c r="BP301" s="312" t="s">
        <v>451</v>
      </c>
      <c r="BQ301" s="312" t="s">
        <v>451</v>
      </c>
      <c r="BR301" s="312" t="s">
        <v>451</v>
      </c>
      <c r="BS301" s="348" t="s">
        <v>451</v>
      </c>
      <c r="BT301" s="348" t="s">
        <v>451</v>
      </c>
    </row>
    <row r="302" spans="2:72">
      <c r="B302" s="736" t="s">
        <v>556</v>
      </c>
      <c r="C302" s="354" t="s">
        <v>451</v>
      </c>
      <c r="D302" s="355" t="s">
        <v>451</v>
      </c>
      <c r="E302" s="355" t="s">
        <v>451</v>
      </c>
      <c r="F302" s="355" t="s">
        <v>451</v>
      </c>
      <c r="G302" s="355" t="s">
        <v>451</v>
      </c>
      <c r="H302" s="355" t="s">
        <v>451</v>
      </c>
      <c r="I302" s="356" t="s">
        <v>451</v>
      </c>
      <c r="J302" s="355" t="s">
        <v>451</v>
      </c>
      <c r="K302" s="354" t="s">
        <v>451</v>
      </c>
      <c r="L302" s="355" t="s">
        <v>451</v>
      </c>
      <c r="M302" s="355" t="s">
        <v>451</v>
      </c>
      <c r="N302" s="355" t="s">
        <v>451</v>
      </c>
      <c r="O302" s="355" t="s">
        <v>451</v>
      </c>
      <c r="P302" s="355" t="s">
        <v>451</v>
      </c>
      <c r="Q302" s="356" t="s">
        <v>451</v>
      </c>
      <c r="R302" s="355" t="s">
        <v>451</v>
      </c>
      <c r="S302" s="354" t="s">
        <v>451</v>
      </c>
      <c r="T302" s="355" t="s">
        <v>451</v>
      </c>
      <c r="U302" s="355" t="s">
        <v>451</v>
      </c>
      <c r="V302" s="355" t="s">
        <v>451</v>
      </c>
      <c r="W302" s="355" t="s">
        <v>451</v>
      </c>
      <c r="X302" s="355" t="s">
        <v>451</v>
      </c>
      <c r="Y302" s="356" t="s">
        <v>451</v>
      </c>
      <c r="Z302" s="355" t="s">
        <v>451</v>
      </c>
      <c r="AA302" s="354" t="s">
        <v>451</v>
      </c>
      <c r="AB302" s="355" t="s">
        <v>451</v>
      </c>
      <c r="AC302" s="355" t="s">
        <v>451</v>
      </c>
      <c r="AD302" s="355" t="s">
        <v>451</v>
      </c>
      <c r="AE302" s="355" t="s">
        <v>451</v>
      </c>
      <c r="AF302" s="355" t="s">
        <v>451</v>
      </c>
      <c r="AG302" s="356" t="s">
        <v>451</v>
      </c>
      <c r="AH302" s="355" t="s">
        <v>451</v>
      </c>
      <c r="AI302" s="354" t="s">
        <v>451</v>
      </c>
      <c r="AJ302" s="355" t="s">
        <v>451</v>
      </c>
      <c r="AK302" s="355">
        <v>1</v>
      </c>
      <c r="AL302" s="355" t="s">
        <v>451</v>
      </c>
      <c r="AM302" s="355" t="s">
        <v>451</v>
      </c>
      <c r="AN302" s="355" t="s">
        <v>451</v>
      </c>
      <c r="AO302" s="356" t="s">
        <v>451</v>
      </c>
      <c r="AP302" s="355">
        <v>1</v>
      </c>
      <c r="AQ302" s="354" t="s">
        <v>451</v>
      </c>
      <c r="AR302" s="355" t="s">
        <v>451</v>
      </c>
      <c r="AS302" s="355" t="s">
        <v>451</v>
      </c>
      <c r="AT302" s="355">
        <v>1</v>
      </c>
      <c r="AU302" s="355" t="s">
        <v>451</v>
      </c>
      <c r="AV302" s="355" t="s">
        <v>451</v>
      </c>
      <c r="AW302" s="356" t="s">
        <v>451</v>
      </c>
      <c r="AX302" s="355">
        <v>1</v>
      </c>
      <c r="AY302" s="354" t="s">
        <v>451</v>
      </c>
      <c r="AZ302" s="355" t="s">
        <v>451</v>
      </c>
      <c r="BA302" s="355" t="s">
        <v>451</v>
      </c>
      <c r="BB302" s="355" t="s">
        <v>451</v>
      </c>
      <c r="BC302" s="355" t="s">
        <v>451</v>
      </c>
      <c r="BD302" s="355" t="s">
        <v>451</v>
      </c>
      <c r="BE302" s="356" t="s">
        <v>451</v>
      </c>
      <c r="BF302" s="355" t="s">
        <v>451</v>
      </c>
      <c r="BG302" s="354">
        <v>1</v>
      </c>
      <c r="BH302" s="355" t="s">
        <v>451</v>
      </c>
      <c r="BI302" s="355" t="s">
        <v>451</v>
      </c>
      <c r="BJ302" s="355" t="s">
        <v>451</v>
      </c>
      <c r="BK302" s="355" t="s">
        <v>451</v>
      </c>
      <c r="BL302" s="356" t="s">
        <v>451</v>
      </c>
      <c r="BM302" s="355">
        <v>1</v>
      </c>
      <c r="BN302" s="354" t="s">
        <v>451</v>
      </c>
      <c r="BO302" s="355" t="s">
        <v>451</v>
      </c>
      <c r="BP302" s="355" t="s">
        <v>451</v>
      </c>
      <c r="BQ302" s="355" t="s">
        <v>451</v>
      </c>
      <c r="BR302" s="355" t="s">
        <v>451</v>
      </c>
      <c r="BS302" s="356" t="s">
        <v>451</v>
      </c>
      <c r="BT302" s="356" t="s">
        <v>451</v>
      </c>
    </row>
    <row r="303" spans="2:72">
      <c r="B303" s="737" t="s">
        <v>513</v>
      </c>
      <c r="C303" s="311" t="s">
        <v>451</v>
      </c>
      <c r="D303" s="312" t="s">
        <v>451</v>
      </c>
      <c r="E303" s="312" t="s">
        <v>451</v>
      </c>
      <c r="F303" s="312" t="s">
        <v>451</v>
      </c>
      <c r="G303" s="312" t="s">
        <v>451</v>
      </c>
      <c r="H303" s="312" t="s">
        <v>451</v>
      </c>
      <c r="I303" s="348" t="s">
        <v>451</v>
      </c>
      <c r="J303" s="312" t="s">
        <v>451</v>
      </c>
      <c r="K303" s="311" t="s">
        <v>451</v>
      </c>
      <c r="L303" s="312" t="s">
        <v>451</v>
      </c>
      <c r="M303" s="312" t="s">
        <v>451</v>
      </c>
      <c r="N303" s="312" t="s">
        <v>451</v>
      </c>
      <c r="O303" s="312" t="s">
        <v>451</v>
      </c>
      <c r="P303" s="312" t="s">
        <v>451</v>
      </c>
      <c r="Q303" s="348" t="s">
        <v>451</v>
      </c>
      <c r="R303" s="312" t="s">
        <v>451</v>
      </c>
      <c r="S303" s="311" t="s">
        <v>451</v>
      </c>
      <c r="T303" s="312" t="s">
        <v>451</v>
      </c>
      <c r="U303" s="312" t="s">
        <v>451</v>
      </c>
      <c r="V303" s="312" t="s">
        <v>451</v>
      </c>
      <c r="W303" s="312" t="s">
        <v>451</v>
      </c>
      <c r="X303" s="312" t="s">
        <v>451</v>
      </c>
      <c r="Y303" s="348" t="s">
        <v>451</v>
      </c>
      <c r="Z303" s="312" t="s">
        <v>451</v>
      </c>
      <c r="AA303" s="311" t="s">
        <v>451</v>
      </c>
      <c r="AB303" s="312" t="s">
        <v>451</v>
      </c>
      <c r="AC303" s="312" t="s">
        <v>451</v>
      </c>
      <c r="AD303" s="312" t="s">
        <v>451</v>
      </c>
      <c r="AE303" s="312" t="s">
        <v>451</v>
      </c>
      <c r="AF303" s="312" t="s">
        <v>451</v>
      </c>
      <c r="AG303" s="348" t="s">
        <v>451</v>
      </c>
      <c r="AH303" s="312" t="s">
        <v>451</v>
      </c>
      <c r="AI303" s="311" t="s">
        <v>451</v>
      </c>
      <c r="AJ303" s="312" t="s">
        <v>451</v>
      </c>
      <c r="AK303" s="312">
        <v>1</v>
      </c>
      <c r="AL303" s="312" t="s">
        <v>451</v>
      </c>
      <c r="AM303" s="312" t="s">
        <v>451</v>
      </c>
      <c r="AN303" s="312" t="s">
        <v>451</v>
      </c>
      <c r="AO303" s="348" t="s">
        <v>451</v>
      </c>
      <c r="AP303" s="312">
        <v>1</v>
      </c>
      <c r="AQ303" s="311" t="s">
        <v>451</v>
      </c>
      <c r="AR303" s="312" t="s">
        <v>451</v>
      </c>
      <c r="AS303" s="312" t="s">
        <v>451</v>
      </c>
      <c r="AT303" s="312">
        <v>1</v>
      </c>
      <c r="AU303" s="312" t="s">
        <v>451</v>
      </c>
      <c r="AV303" s="312" t="s">
        <v>451</v>
      </c>
      <c r="AW303" s="348" t="s">
        <v>451</v>
      </c>
      <c r="AX303" s="312">
        <v>1</v>
      </c>
      <c r="AY303" s="311" t="s">
        <v>451</v>
      </c>
      <c r="AZ303" s="312" t="s">
        <v>451</v>
      </c>
      <c r="BA303" s="312" t="s">
        <v>451</v>
      </c>
      <c r="BB303" s="312" t="s">
        <v>451</v>
      </c>
      <c r="BC303" s="312" t="s">
        <v>451</v>
      </c>
      <c r="BD303" s="312" t="s">
        <v>451</v>
      </c>
      <c r="BE303" s="348" t="s">
        <v>451</v>
      </c>
      <c r="BF303" s="312" t="s">
        <v>451</v>
      </c>
      <c r="BG303" s="311">
        <v>1</v>
      </c>
      <c r="BH303" s="312" t="s">
        <v>451</v>
      </c>
      <c r="BI303" s="312" t="s">
        <v>451</v>
      </c>
      <c r="BJ303" s="312" t="s">
        <v>451</v>
      </c>
      <c r="BK303" s="312" t="s">
        <v>451</v>
      </c>
      <c r="BL303" s="348" t="s">
        <v>451</v>
      </c>
      <c r="BM303" s="312">
        <v>1</v>
      </c>
      <c r="BN303" s="311" t="s">
        <v>451</v>
      </c>
      <c r="BO303" s="312" t="s">
        <v>451</v>
      </c>
      <c r="BP303" s="312" t="s">
        <v>451</v>
      </c>
      <c r="BQ303" s="312" t="s">
        <v>451</v>
      </c>
      <c r="BR303" s="312" t="s">
        <v>451</v>
      </c>
      <c r="BS303" s="348" t="s">
        <v>451</v>
      </c>
      <c r="BT303" s="348" t="s">
        <v>451</v>
      </c>
    </row>
    <row r="304" spans="2:72">
      <c r="B304" s="736" t="s">
        <v>57</v>
      </c>
      <c r="C304" s="354" t="s">
        <v>451</v>
      </c>
      <c r="D304" s="355">
        <v>4</v>
      </c>
      <c r="E304" s="355">
        <v>3</v>
      </c>
      <c r="F304" s="355">
        <v>2</v>
      </c>
      <c r="G304" s="355">
        <v>8</v>
      </c>
      <c r="H304" s="355" t="s">
        <v>451</v>
      </c>
      <c r="I304" s="356">
        <v>3</v>
      </c>
      <c r="J304" s="355">
        <v>20</v>
      </c>
      <c r="K304" s="354" t="s">
        <v>451</v>
      </c>
      <c r="L304" s="355">
        <v>3</v>
      </c>
      <c r="M304" s="355" t="s">
        <v>451</v>
      </c>
      <c r="N304" s="355">
        <v>1</v>
      </c>
      <c r="O304" s="355">
        <v>7</v>
      </c>
      <c r="P304" s="355">
        <v>2</v>
      </c>
      <c r="Q304" s="356">
        <v>4</v>
      </c>
      <c r="R304" s="355">
        <v>17</v>
      </c>
      <c r="S304" s="354" t="s">
        <v>451</v>
      </c>
      <c r="T304" s="355" t="s">
        <v>451</v>
      </c>
      <c r="U304" s="355" t="s">
        <v>451</v>
      </c>
      <c r="V304" s="355">
        <v>2</v>
      </c>
      <c r="W304" s="355">
        <v>16</v>
      </c>
      <c r="X304" s="355">
        <v>3</v>
      </c>
      <c r="Y304" s="356">
        <v>6</v>
      </c>
      <c r="Z304" s="355">
        <v>27</v>
      </c>
      <c r="AA304" s="354" t="s">
        <v>451</v>
      </c>
      <c r="AB304" s="355">
        <v>4</v>
      </c>
      <c r="AC304" s="355">
        <v>1</v>
      </c>
      <c r="AD304" s="355" t="s">
        <v>451</v>
      </c>
      <c r="AE304" s="355">
        <v>8</v>
      </c>
      <c r="AF304" s="355">
        <v>1</v>
      </c>
      <c r="AG304" s="356">
        <v>3</v>
      </c>
      <c r="AH304" s="355">
        <v>17</v>
      </c>
      <c r="AI304" s="354" t="s">
        <v>451</v>
      </c>
      <c r="AJ304" s="355">
        <v>3</v>
      </c>
      <c r="AK304" s="355">
        <v>2</v>
      </c>
      <c r="AL304" s="355" t="s">
        <v>451</v>
      </c>
      <c r="AM304" s="355">
        <v>9</v>
      </c>
      <c r="AN304" s="355">
        <v>2</v>
      </c>
      <c r="AO304" s="356">
        <v>1</v>
      </c>
      <c r="AP304" s="355">
        <v>17</v>
      </c>
      <c r="AQ304" s="354" t="s">
        <v>451</v>
      </c>
      <c r="AR304" s="355">
        <v>1</v>
      </c>
      <c r="AS304" s="355" t="s">
        <v>451</v>
      </c>
      <c r="AT304" s="355">
        <v>4</v>
      </c>
      <c r="AU304" s="355">
        <v>6</v>
      </c>
      <c r="AV304" s="355">
        <v>2</v>
      </c>
      <c r="AW304" s="356">
        <v>7</v>
      </c>
      <c r="AX304" s="355">
        <v>20</v>
      </c>
      <c r="AY304" s="354" t="s">
        <v>451</v>
      </c>
      <c r="AZ304" s="355">
        <v>7</v>
      </c>
      <c r="BA304" s="355" t="s">
        <v>451</v>
      </c>
      <c r="BB304" s="355" t="s">
        <v>451</v>
      </c>
      <c r="BC304" s="355">
        <v>1</v>
      </c>
      <c r="BD304" s="355" t="s">
        <v>451</v>
      </c>
      <c r="BE304" s="356">
        <v>7</v>
      </c>
      <c r="BF304" s="355">
        <v>15</v>
      </c>
      <c r="BG304" s="354" t="s">
        <v>451</v>
      </c>
      <c r="BH304" s="355">
        <v>2</v>
      </c>
      <c r="BI304" s="355" t="s">
        <v>451</v>
      </c>
      <c r="BJ304" s="355" t="s">
        <v>451</v>
      </c>
      <c r="BK304" s="355" t="s">
        <v>451</v>
      </c>
      <c r="BL304" s="356">
        <v>3</v>
      </c>
      <c r="BM304" s="355">
        <v>5</v>
      </c>
      <c r="BN304" s="354" t="s">
        <v>451</v>
      </c>
      <c r="BO304" s="355" t="s">
        <v>451</v>
      </c>
      <c r="BP304" s="355" t="s">
        <v>451</v>
      </c>
      <c r="BQ304" s="355" t="s">
        <v>451</v>
      </c>
      <c r="BR304" s="355" t="s">
        <v>451</v>
      </c>
      <c r="BS304" s="356" t="s">
        <v>451</v>
      </c>
      <c r="BT304" s="356" t="s">
        <v>451</v>
      </c>
    </row>
    <row r="305" spans="2:72">
      <c r="B305" s="737" t="s">
        <v>512</v>
      </c>
      <c r="C305" s="311" t="s">
        <v>451</v>
      </c>
      <c r="D305" s="312" t="s">
        <v>451</v>
      </c>
      <c r="E305" s="312" t="s">
        <v>451</v>
      </c>
      <c r="F305" s="312" t="s">
        <v>451</v>
      </c>
      <c r="G305" s="312" t="s">
        <v>451</v>
      </c>
      <c r="H305" s="312" t="s">
        <v>451</v>
      </c>
      <c r="I305" s="348" t="s">
        <v>451</v>
      </c>
      <c r="J305" s="312" t="s">
        <v>451</v>
      </c>
      <c r="K305" s="311" t="s">
        <v>451</v>
      </c>
      <c r="L305" s="312" t="s">
        <v>451</v>
      </c>
      <c r="M305" s="312" t="s">
        <v>451</v>
      </c>
      <c r="N305" s="312" t="s">
        <v>451</v>
      </c>
      <c r="O305" s="312" t="s">
        <v>451</v>
      </c>
      <c r="P305" s="312" t="s">
        <v>451</v>
      </c>
      <c r="Q305" s="348" t="s">
        <v>451</v>
      </c>
      <c r="R305" s="312" t="s">
        <v>451</v>
      </c>
      <c r="S305" s="311" t="s">
        <v>451</v>
      </c>
      <c r="T305" s="312" t="s">
        <v>451</v>
      </c>
      <c r="U305" s="312" t="s">
        <v>451</v>
      </c>
      <c r="V305" s="312" t="s">
        <v>451</v>
      </c>
      <c r="W305" s="312" t="s">
        <v>451</v>
      </c>
      <c r="X305" s="312" t="s">
        <v>451</v>
      </c>
      <c r="Y305" s="348" t="s">
        <v>451</v>
      </c>
      <c r="Z305" s="312" t="s">
        <v>451</v>
      </c>
      <c r="AA305" s="311" t="s">
        <v>451</v>
      </c>
      <c r="AB305" s="312">
        <v>1</v>
      </c>
      <c r="AC305" s="312" t="s">
        <v>451</v>
      </c>
      <c r="AD305" s="312" t="s">
        <v>451</v>
      </c>
      <c r="AE305" s="312" t="s">
        <v>451</v>
      </c>
      <c r="AF305" s="312" t="s">
        <v>451</v>
      </c>
      <c r="AG305" s="348" t="s">
        <v>451</v>
      </c>
      <c r="AH305" s="312">
        <v>1</v>
      </c>
      <c r="AI305" s="311" t="s">
        <v>451</v>
      </c>
      <c r="AJ305" s="312" t="s">
        <v>451</v>
      </c>
      <c r="AK305" s="312" t="s">
        <v>451</v>
      </c>
      <c r="AL305" s="312" t="s">
        <v>451</v>
      </c>
      <c r="AM305" s="312">
        <v>1</v>
      </c>
      <c r="AN305" s="312" t="s">
        <v>451</v>
      </c>
      <c r="AO305" s="348" t="s">
        <v>451</v>
      </c>
      <c r="AP305" s="312">
        <v>1</v>
      </c>
      <c r="AQ305" s="311" t="s">
        <v>451</v>
      </c>
      <c r="AR305" s="312" t="s">
        <v>451</v>
      </c>
      <c r="AS305" s="312" t="s">
        <v>451</v>
      </c>
      <c r="AT305" s="312" t="s">
        <v>451</v>
      </c>
      <c r="AU305" s="312" t="s">
        <v>451</v>
      </c>
      <c r="AV305" s="312">
        <v>1</v>
      </c>
      <c r="AW305" s="348" t="s">
        <v>451</v>
      </c>
      <c r="AX305" s="312">
        <v>1</v>
      </c>
      <c r="AY305" s="311" t="s">
        <v>451</v>
      </c>
      <c r="AZ305" s="312" t="s">
        <v>451</v>
      </c>
      <c r="BA305" s="312" t="s">
        <v>451</v>
      </c>
      <c r="BB305" s="312" t="s">
        <v>451</v>
      </c>
      <c r="BC305" s="312" t="s">
        <v>451</v>
      </c>
      <c r="BD305" s="312" t="s">
        <v>451</v>
      </c>
      <c r="BE305" s="348" t="s">
        <v>451</v>
      </c>
      <c r="BF305" s="312" t="s">
        <v>451</v>
      </c>
      <c r="BG305" s="311" t="s">
        <v>451</v>
      </c>
      <c r="BH305" s="312">
        <v>1</v>
      </c>
      <c r="BI305" s="312" t="s">
        <v>451</v>
      </c>
      <c r="BJ305" s="312" t="s">
        <v>451</v>
      </c>
      <c r="BK305" s="312" t="s">
        <v>451</v>
      </c>
      <c r="BL305" s="348" t="s">
        <v>451</v>
      </c>
      <c r="BM305" s="312">
        <v>1</v>
      </c>
      <c r="BN305" s="311" t="s">
        <v>451</v>
      </c>
      <c r="BO305" s="312" t="s">
        <v>451</v>
      </c>
      <c r="BP305" s="312" t="s">
        <v>451</v>
      </c>
      <c r="BQ305" s="312" t="s">
        <v>451</v>
      </c>
      <c r="BR305" s="312" t="s">
        <v>451</v>
      </c>
      <c r="BS305" s="348" t="s">
        <v>451</v>
      </c>
      <c r="BT305" s="348" t="s">
        <v>451</v>
      </c>
    </row>
    <row r="306" spans="2:72">
      <c r="B306" s="737" t="s">
        <v>513</v>
      </c>
      <c r="C306" s="311" t="s">
        <v>451</v>
      </c>
      <c r="D306" s="312" t="s">
        <v>451</v>
      </c>
      <c r="E306" s="312" t="s">
        <v>451</v>
      </c>
      <c r="F306" s="312">
        <v>1</v>
      </c>
      <c r="G306" s="312">
        <v>1</v>
      </c>
      <c r="H306" s="312" t="s">
        <v>451</v>
      </c>
      <c r="I306" s="348" t="s">
        <v>451</v>
      </c>
      <c r="J306" s="312">
        <v>2</v>
      </c>
      <c r="K306" s="311" t="s">
        <v>451</v>
      </c>
      <c r="L306" s="312" t="s">
        <v>451</v>
      </c>
      <c r="M306" s="312" t="s">
        <v>451</v>
      </c>
      <c r="N306" s="312" t="s">
        <v>451</v>
      </c>
      <c r="O306" s="312" t="s">
        <v>451</v>
      </c>
      <c r="P306" s="312">
        <v>1</v>
      </c>
      <c r="Q306" s="348" t="s">
        <v>451</v>
      </c>
      <c r="R306" s="312">
        <v>1</v>
      </c>
      <c r="S306" s="311" t="s">
        <v>451</v>
      </c>
      <c r="T306" s="312" t="s">
        <v>451</v>
      </c>
      <c r="U306" s="312" t="s">
        <v>451</v>
      </c>
      <c r="V306" s="312" t="s">
        <v>451</v>
      </c>
      <c r="W306" s="312">
        <v>3</v>
      </c>
      <c r="X306" s="312">
        <v>1</v>
      </c>
      <c r="Y306" s="348" t="s">
        <v>451</v>
      </c>
      <c r="Z306" s="312">
        <v>4</v>
      </c>
      <c r="AA306" s="311" t="s">
        <v>451</v>
      </c>
      <c r="AB306" s="312" t="s">
        <v>451</v>
      </c>
      <c r="AC306" s="312" t="s">
        <v>451</v>
      </c>
      <c r="AD306" s="312" t="s">
        <v>451</v>
      </c>
      <c r="AE306" s="312">
        <v>1</v>
      </c>
      <c r="AF306" s="312" t="s">
        <v>451</v>
      </c>
      <c r="AG306" s="348" t="s">
        <v>451</v>
      </c>
      <c r="AH306" s="312">
        <v>1</v>
      </c>
      <c r="AI306" s="311" t="s">
        <v>451</v>
      </c>
      <c r="AJ306" s="312" t="s">
        <v>451</v>
      </c>
      <c r="AK306" s="312" t="s">
        <v>451</v>
      </c>
      <c r="AL306" s="312" t="s">
        <v>451</v>
      </c>
      <c r="AM306" s="312" t="s">
        <v>451</v>
      </c>
      <c r="AN306" s="312" t="s">
        <v>451</v>
      </c>
      <c r="AO306" s="348" t="s">
        <v>451</v>
      </c>
      <c r="AP306" s="312" t="s">
        <v>451</v>
      </c>
      <c r="AQ306" s="311" t="s">
        <v>451</v>
      </c>
      <c r="AR306" s="312" t="s">
        <v>451</v>
      </c>
      <c r="AS306" s="312" t="s">
        <v>451</v>
      </c>
      <c r="AT306" s="312" t="s">
        <v>451</v>
      </c>
      <c r="AU306" s="312" t="s">
        <v>451</v>
      </c>
      <c r="AV306" s="312">
        <v>1</v>
      </c>
      <c r="AW306" s="348" t="s">
        <v>451</v>
      </c>
      <c r="AX306" s="312">
        <v>1</v>
      </c>
      <c r="AY306" s="311" t="s">
        <v>451</v>
      </c>
      <c r="AZ306" s="312" t="s">
        <v>451</v>
      </c>
      <c r="BA306" s="312" t="s">
        <v>451</v>
      </c>
      <c r="BB306" s="312" t="s">
        <v>451</v>
      </c>
      <c r="BC306" s="312" t="s">
        <v>451</v>
      </c>
      <c r="BD306" s="312" t="s">
        <v>451</v>
      </c>
      <c r="BE306" s="348" t="s">
        <v>451</v>
      </c>
      <c r="BF306" s="312" t="s">
        <v>451</v>
      </c>
      <c r="BG306" s="311" t="s">
        <v>451</v>
      </c>
      <c r="BH306" s="312">
        <v>1</v>
      </c>
      <c r="BI306" s="312" t="s">
        <v>451</v>
      </c>
      <c r="BJ306" s="312" t="s">
        <v>451</v>
      </c>
      <c r="BK306" s="312" t="s">
        <v>451</v>
      </c>
      <c r="BL306" s="348" t="s">
        <v>451</v>
      </c>
      <c r="BM306" s="312">
        <v>1</v>
      </c>
      <c r="BN306" s="311" t="s">
        <v>451</v>
      </c>
      <c r="BO306" s="312" t="s">
        <v>451</v>
      </c>
      <c r="BP306" s="312" t="s">
        <v>451</v>
      </c>
      <c r="BQ306" s="312" t="s">
        <v>451</v>
      </c>
      <c r="BR306" s="312" t="s">
        <v>451</v>
      </c>
      <c r="BS306" s="348" t="s">
        <v>451</v>
      </c>
      <c r="BT306" s="348" t="s">
        <v>451</v>
      </c>
    </row>
    <row r="307" spans="2:72">
      <c r="B307" s="737" t="s">
        <v>537</v>
      </c>
      <c r="C307" s="311" t="s">
        <v>451</v>
      </c>
      <c r="D307" s="312" t="s">
        <v>451</v>
      </c>
      <c r="E307" s="312" t="s">
        <v>451</v>
      </c>
      <c r="F307" s="312" t="s">
        <v>451</v>
      </c>
      <c r="G307" s="312" t="s">
        <v>451</v>
      </c>
      <c r="H307" s="312" t="s">
        <v>451</v>
      </c>
      <c r="I307" s="348" t="s">
        <v>451</v>
      </c>
      <c r="J307" s="312" t="s">
        <v>451</v>
      </c>
      <c r="K307" s="311" t="s">
        <v>451</v>
      </c>
      <c r="L307" s="312" t="s">
        <v>451</v>
      </c>
      <c r="M307" s="312" t="s">
        <v>451</v>
      </c>
      <c r="N307" s="312" t="s">
        <v>451</v>
      </c>
      <c r="O307" s="312" t="s">
        <v>451</v>
      </c>
      <c r="P307" s="312" t="s">
        <v>451</v>
      </c>
      <c r="Q307" s="348" t="s">
        <v>451</v>
      </c>
      <c r="R307" s="312" t="s">
        <v>451</v>
      </c>
      <c r="S307" s="311" t="s">
        <v>451</v>
      </c>
      <c r="T307" s="312" t="s">
        <v>451</v>
      </c>
      <c r="U307" s="312" t="s">
        <v>451</v>
      </c>
      <c r="V307" s="312" t="s">
        <v>451</v>
      </c>
      <c r="W307" s="312" t="s">
        <v>451</v>
      </c>
      <c r="X307" s="312" t="s">
        <v>451</v>
      </c>
      <c r="Y307" s="348" t="s">
        <v>451</v>
      </c>
      <c r="Z307" s="312" t="s">
        <v>451</v>
      </c>
      <c r="AA307" s="311" t="s">
        <v>451</v>
      </c>
      <c r="AB307" s="312" t="s">
        <v>451</v>
      </c>
      <c r="AC307" s="312" t="s">
        <v>451</v>
      </c>
      <c r="AD307" s="312" t="s">
        <v>451</v>
      </c>
      <c r="AE307" s="312" t="s">
        <v>451</v>
      </c>
      <c r="AF307" s="312" t="s">
        <v>451</v>
      </c>
      <c r="AG307" s="348" t="s">
        <v>451</v>
      </c>
      <c r="AH307" s="312" t="s">
        <v>451</v>
      </c>
      <c r="AI307" s="311" t="s">
        <v>451</v>
      </c>
      <c r="AJ307" s="312" t="s">
        <v>451</v>
      </c>
      <c r="AK307" s="312" t="s">
        <v>451</v>
      </c>
      <c r="AL307" s="312" t="s">
        <v>451</v>
      </c>
      <c r="AM307" s="312">
        <v>1</v>
      </c>
      <c r="AN307" s="312" t="s">
        <v>451</v>
      </c>
      <c r="AO307" s="348" t="s">
        <v>451</v>
      </c>
      <c r="AP307" s="312">
        <v>1</v>
      </c>
      <c r="AQ307" s="311" t="s">
        <v>451</v>
      </c>
      <c r="AR307" s="312" t="s">
        <v>451</v>
      </c>
      <c r="AS307" s="312" t="s">
        <v>451</v>
      </c>
      <c r="AT307" s="312" t="s">
        <v>451</v>
      </c>
      <c r="AU307" s="312" t="s">
        <v>451</v>
      </c>
      <c r="AV307" s="312" t="s">
        <v>451</v>
      </c>
      <c r="AW307" s="348" t="s">
        <v>451</v>
      </c>
      <c r="AX307" s="312" t="s">
        <v>451</v>
      </c>
      <c r="AY307" s="311" t="s">
        <v>451</v>
      </c>
      <c r="AZ307" s="312">
        <v>1</v>
      </c>
      <c r="BA307" s="312" t="s">
        <v>451</v>
      </c>
      <c r="BB307" s="312" t="s">
        <v>451</v>
      </c>
      <c r="BC307" s="312" t="s">
        <v>451</v>
      </c>
      <c r="BD307" s="312" t="s">
        <v>451</v>
      </c>
      <c r="BE307" s="348" t="s">
        <v>451</v>
      </c>
      <c r="BF307" s="312">
        <v>1</v>
      </c>
      <c r="BG307" s="311" t="s">
        <v>451</v>
      </c>
      <c r="BH307" s="312" t="s">
        <v>451</v>
      </c>
      <c r="BI307" s="312" t="s">
        <v>451</v>
      </c>
      <c r="BJ307" s="312" t="s">
        <v>451</v>
      </c>
      <c r="BK307" s="312" t="s">
        <v>451</v>
      </c>
      <c r="BL307" s="348" t="s">
        <v>451</v>
      </c>
      <c r="BM307" s="312" t="s">
        <v>451</v>
      </c>
      <c r="BN307" s="311" t="s">
        <v>451</v>
      </c>
      <c r="BO307" s="312" t="s">
        <v>451</v>
      </c>
      <c r="BP307" s="312" t="s">
        <v>451</v>
      </c>
      <c r="BQ307" s="312" t="s">
        <v>451</v>
      </c>
      <c r="BR307" s="312" t="s">
        <v>451</v>
      </c>
      <c r="BS307" s="348" t="s">
        <v>451</v>
      </c>
      <c r="BT307" s="348" t="s">
        <v>451</v>
      </c>
    </row>
    <row r="308" spans="2:72">
      <c r="B308" s="737" t="s">
        <v>533</v>
      </c>
      <c r="C308" s="311" t="s">
        <v>451</v>
      </c>
      <c r="D308" s="312" t="s">
        <v>451</v>
      </c>
      <c r="E308" s="312" t="s">
        <v>451</v>
      </c>
      <c r="F308" s="312" t="s">
        <v>451</v>
      </c>
      <c r="G308" s="312">
        <v>1</v>
      </c>
      <c r="H308" s="312" t="s">
        <v>451</v>
      </c>
      <c r="I308" s="348" t="s">
        <v>451</v>
      </c>
      <c r="J308" s="312">
        <v>1</v>
      </c>
      <c r="K308" s="311" t="s">
        <v>451</v>
      </c>
      <c r="L308" s="312" t="s">
        <v>451</v>
      </c>
      <c r="M308" s="312" t="s">
        <v>451</v>
      </c>
      <c r="N308" s="312" t="s">
        <v>451</v>
      </c>
      <c r="O308" s="312" t="s">
        <v>451</v>
      </c>
      <c r="P308" s="312" t="s">
        <v>451</v>
      </c>
      <c r="Q308" s="348" t="s">
        <v>451</v>
      </c>
      <c r="R308" s="312" t="s">
        <v>451</v>
      </c>
      <c r="S308" s="311" t="s">
        <v>451</v>
      </c>
      <c r="T308" s="312" t="s">
        <v>451</v>
      </c>
      <c r="U308" s="312" t="s">
        <v>451</v>
      </c>
      <c r="V308" s="312" t="s">
        <v>451</v>
      </c>
      <c r="W308" s="312" t="s">
        <v>451</v>
      </c>
      <c r="X308" s="312" t="s">
        <v>451</v>
      </c>
      <c r="Y308" s="348" t="s">
        <v>451</v>
      </c>
      <c r="Z308" s="312" t="s">
        <v>451</v>
      </c>
      <c r="AA308" s="311" t="s">
        <v>451</v>
      </c>
      <c r="AB308" s="312" t="s">
        <v>451</v>
      </c>
      <c r="AC308" s="312" t="s">
        <v>451</v>
      </c>
      <c r="AD308" s="312" t="s">
        <v>451</v>
      </c>
      <c r="AE308" s="312" t="s">
        <v>451</v>
      </c>
      <c r="AF308" s="312" t="s">
        <v>451</v>
      </c>
      <c r="AG308" s="348" t="s">
        <v>451</v>
      </c>
      <c r="AH308" s="312" t="s">
        <v>451</v>
      </c>
      <c r="AI308" s="311" t="s">
        <v>451</v>
      </c>
      <c r="AJ308" s="312" t="s">
        <v>451</v>
      </c>
      <c r="AK308" s="312" t="s">
        <v>451</v>
      </c>
      <c r="AL308" s="312" t="s">
        <v>451</v>
      </c>
      <c r="AM308" s="312" t="s">
        <v>451</v>
      </c>
      <c r="AN308" s="312" t="s">
        <v>451</v>
      </c>
      <c r="AO308" s="348" t="s">
        <v>451</v>
      </c>
      <c r="AP308" s="312" t="s">
        <v>451</v>
      </c>
      <c r="AQ308" s="311" t="s">
        <v>451</v>
      </c>
      <c r="AR308" s="312" t="s">
        <v>451</v>
      </c>
      <c r="AS308" s="312" t="s">
        <v>451</v>
      </c>
      <c r="AT308" s="312" t="s">
        <v>451</v>
      </c>
      <c r="AU308" s="312" t="s">
        <v>451</v>
      </c>
      <c r="AV308" s="312" t="s">
        <v>451</v>
      </c>
      <c r="AW308" s="348" t="s">
        <v>451</v>
      </c>
      <c r="AX308" s="312" t="s">
        <v>451</v>
      </c>
      <c r="AY308" s="311" t="s">
        <v>451</v>
      </c>
      <c r="AZ308" s="312" t="s">
        <v>451</v>
      </c>
      <c r="BA308" s="312" t="s">
        <v>451</v>
      </c>
      <c r="BB308" s="312" t="s">
        <v>451</v>
      </c>
      <c r="BC308" s="312" t="s">
        <v>451</v>
      </c>
      <c r="BD308" s="312" t="s">
        <v>451</v>
      </c>
      <c r="BE308" s="348" t="s">
        <v>451</v>
      </c>
      <c r="BF308" s="312" t="s">
        <v>451</v>
      </c>
      <c r="BG308" s="311" t="s">
        <v>451</v>
      </c>
      <c r="BH308" s="312" t="s">
        <v>451</v>
      </c>
      <c r="BI308" s="312" t="s">
        <v>451</v>
      </c>
      <c r="BJ308" s="312" t="s">
        <v>451</v>
      </c>
      <c r="BK308" s="312" t="s">
        <v>451</v>
      </c>
      <c r="BL308" s="348" t="s">
        <v>451</v>
      </c>
      <c r="BM308" s="312" t="s">
        <v>451</v>
      </c>
      <c r="BN308" s="311" t="s">
        <v>451</v>
      </c>
      <c r="BO308" s="312" t="s">
        <v>451</v>
      </c>
      <c r="BP308" s="312" t="s">
        <v>451</v>
      </c>
      <c r="BQ308" s="312" t="s">
        <v>451</v>
      </c>
      <c r="BR308" s="312" t="s">
        <v>451</v>
      </c>
      <c r="BS308" s="348" t="s">
        <v>451</v>
      </c>
      <c r="BT308" s="348" t="s">
        <v>451</v>
      </c>
    </row>
    <row r="309" spans="2:72">
      <c r="B309" s="737" t="s">
        <v>524</v>
      </c>
      <c r="C309" s="311" t="s">
        <v>451</v>
      </c>
      <c r="D309" s="312" t="s">
        <v>451</v>
      </c>
      <c r="E309" s="312" t="s">
        <v>451</v>
      </c>
      <c r="F309" s="312" t="s">
        <v>451</v>
      </c>
      <c r="G309" s="312" t="s">
        <v>451</v>
      </c>
      <c r="H309" s="312" t="s">
        <v>451</v>
      </c>
      <c r="I309" s="348" t="s">
        <v>451</v>
      </c>
      <c r="J309" s="312" t="s">
        <v>451</v>
      </c>
      <c r="K309" s="311" t="s">
        <v>451</v>
      </c>
      <c r="L309" s="312" t="s">
        <v>451</v>
      </c>
      <c r="M309" s="312" t="s">
        <v>451</v>
      </c>
      <c r="N309" s="312" t="s">
        <v>451</v>
      </c>
      <c r="O309" s="312" t="s">
        <v>451</v>
      </c>
      <c r="P309" s="312" t="s">
        <v>451</v>
      </c>
      <c r="Q309" s="348" t="s">
        <v>451</v>
      </c>
      <c r="R309" s="312" t="s">
        <v>451</v>
      </c>
      <c r="S309" s="311" t="s">
        <v>451</v>
      </c>
      <c r="T309" s="312" t="s">
        <v>451</v>
      </c>
      <c r="U309" s="312" t="s">
        <v>451</v>
      </c>
      <c r="V309" s="312" t="s">
        <v>451</v>
      </c>
      <c r="W309" s="312" t="s">
        <v>451</v>
      </c>
      <c r="X309" s="312">
        <v>1</v>
      </c>
      <c r="Y309" s="348" t="s">
        <v>451</v>
      </c>
      <c r="Z309" s="312">
        <v>1</v>
      </c>
      <c r="AA309" s="311" t="s">
        <v>451</v>
      </c>
      <c r="AB309" s="312" t="s">
        <v>451</v>
      </c>
      <c r="AC309" s="312" t="s">
        <v>451</v>
      </c>
      <c r="AD309" s="312" t="s">
        <v>451</v>
      </c>
      <c r="AE309" s="312" t="s">
        <v>451</v>
      </c>
      <c r="AF309" s="312" t="s">
        <v>451</v>
      </c>
      <c r="AG309" s="348" t="s">
        <v>451</v>
      </c>
      <c r="AH309" s="312" t="s">
        <v>451</v>
      </c>
      <c r="AI309" s="311" t="s">
        <v>451</v>
      </c>
      <c r="AJ309" s="312" t="s">
        <v>451</v>
      </c>
      <c r="AK309" s="312" t="s">
        <v>451</v>
      </c>
      <c r="AL309" s="312" t="s">
        <v>451</v>
      </c>
      <c r="AM309" s="312" t="s">
        <v>451</v>
      </c>
      <c r="AN309" s="312" t="s">
        <v>451</v>
      </c>
      <c r="AO309" s="348" t="s">
        <v>451</v>
      </c>
      <c r="AP309" s="312" t="s">
        <v>451</v>
      </c>
      <c r="AQ309" s="311" t="s">
        <v>451</v>
      </c>
      <c r="AR309" s="312" t="s">
        <v>451</v>
      </c>
      <c r="AS309" s="312" t="s">
        <v>451</v>
      </c>
      <c r="AT309" s="312" t="s">
        <v>451</v>
      </c>
      <c r="AU309" s="312" t="s">
        <v>451</v>
      </c>
      <c r="AV309" s="312" t="s">
        <v>451</v>
      </c>
      <c r="AW309" s="348">
        <v>1</v>
      </c>
      <c r="AX309" s="312">
        <v>1</v>
      </c>
      <c r="AY309" s="311" t="s">
        <v>451</v>
      </c>
      <c r="AZ309" s="312" t="s">
        <v>451</v>
      </c>
      <c r="BA309" s="312" t="s">
        <v>451</v>
      </c>
      <c r="BB309" s="312" t="s">
        <v>451</v>
      </c>
      <c r="BC309" s="312" t="s">
        <v>451</v>
      </c>
      <c r="BD309" s="312" t="s">
        <v>451</v>
      </c>
      <c r="BE309" s="348">
        <v>1</v>
      </c>
      <c r="BF309" s="312">
        <v>1</v>
      </c>
      <c r="BG309" s="311" t="s">
        <v>451</v>
      </c>
      <c r="BH309" s="312" t="s">
        <v>451</v>
      </c>
      <c r="BI309" s="312" t="s">
        <v>451</v>
      </c>
      <c r="BJ309" s="312" t="s">
        <v>451</v>
      </c>
      <c r="BK309" s="312" t="s">
        <v>451</v>
      </c>
      <c r="BL309" s="348" t="s">
        <v>451</v>
      </c>
      <c r="BM309" s="312" t="s">
        <v>451</v>
      </c>
      <c r="BN309" s="311" t="s">
        <v>451</v>
      </c>
      <c r="BO309" s="312" t="s">
        <v>451</v>
      </c>
      <c r="BP309" s="312" t="s">
        <v>451</v>
      </c>
      <c r="BQ309" s="312" t="s">
        <v>451</v>
      </c>
      <c r="BR309" s="312" t="s">
        <v>451</v>
      </c>
      <c r="BS309" s="348" t="s">
        <v>451</v>
      </c>
      <c r="BT309" s="348" t="s">
        <v>451</v>
      </c>
    </row>
    <row r="310" spans="2:72">
      <c r="B310" s="737" t="s">
        <v>525</v>
      </c>
      <c r="C310" s="311" t="s">
        <v>451</v>
      </c>
      <c r="D310" s="312" t="s">
        <v>451</v>
      </c>
      <c r="E310" s="312" t="s">
        <v>451</v>
      </c>
      <c r="F310" s="312" t="s">
        <v>451</v>
      </c>
      <c r="G310" s="312" t="s">
        <v>451</v>
      </c>
      <c r="H310" s="312" t="s">
        <v>451</v>
      </c>
      <c r="I310" s="348" t="s">
        <v>451</v>
      </c>
      <c r="J310" s="312" t="s">
        <v>451</v>
      </c>
      <c r="K310" s="311" t="s">
        <v>451</v>
      </c>
      <c r="L310" s="312" t="s">
        <v>451</v>
      </c>
      <c r="M310" s="312" t="s">
        <v>451</v>
      </c>
      <c r="N310" s="312" t="s">
        <v>451</v>
      </c>
      <c r="O310" s="312" t="s">
        <v>451</v>
      </c>
      <c r="P310" s="312" t="s">
        <v>451</v>
      </c>
      <c r="Q310" s="348" t="s">
        <v>451</v>
      </c>
      <c r="R310" s="312" t="s">
        <v>451</v>
      </c>
      <c r="S310" s="311" t="s">
        <v>451</v>
      </c>
      <c r="T310" s="312" t="s">
        <v>451</v>
      </c>
      <c r="U310" s="312" t="s">
        <v>451</v>
      </c>
      <c r="V310" s="312" t="s">
        <v>451</v>
      </c>
      <c r="W310" s="312" t="s">
        <v>451</v>
      </c>
      <c r="X310" s="312" t="s">
        <v>451</v>
      </c>
      <c r="Y310" s="348" t="s">
        <v>451</v>
      </c>
      <c r="Z310" s="312" t="s">
        <v>451</v>
      </c>
      <c r="AA310" s="311" t="s">
        <v>451</v>
      </c>
      <c r="AB310" s="312" t="s">
        <v>451</v>
      </c>
      <c r="AC310" s="312" t="s">
        <v>451</v>
      </c>
      <c r="AD310" s="312" t="s">
        <v>451</v>
      </c>
      <c r="AE310" s="312" t="s">
        <v>451</v>
      </c>
      <c r="AF310" s="312" t="s">
        <v>451</v>
      </c>
      <c r="AG310" s="348" t="s">
        <v>451</v>
      </c>
      <c r="AH310" s="312" t="s">
        <v>451</v>
      </c>
      <c r="AI310" s="311" t="s">
        <v>451</v>
      </c>
      <c r="AJ310" s="312" t="s">
        <v>451</v>
      </c>
      <c r="AK310" s="312" t="s">
        <v>451</v>
      </c>
      <c r="AL310" s="312" t="s">
        <v>451</v>
      </c>
      <c r="AM310" s="312" t="s">
        <v>451</v>
      </c>
      <c r="AN310" s="312" t="s">
        <v>451</v>
      </c>
      <c r="AO310" s="348" t="s">
        <v>451</v>
      </c>
      <c r="AP310" s="312" t="s">
        <v>451</v>
      </c>
      <c r="AQ310" s="311" t="s">
        <v>451</v>
      </c>
      <c r="AR310" s="312" t="s">
        <v>451</v>
      </c>
      <c r="AS310" s="312" t="s">
        <v>451</v>
      </c>
      <c r="AT310" s="312" t="s">
        <v>451</v>
      </c>
      <c r="AU310" s="312" t="s">
        <v>451</v>
      </c>
      <c r="AV310" s="312" t="s">
        <v>451</v>
      </c>
      <c r="AW310" s="348" t="s">
        <v>451</v>
      </c>
      <c r="AX310" s="312" t="s">
        <v>451</v>
      </c>
      <c r="AY310" s="311" t="s">
        <v>451</v>
      </c>
      <c r="AZ310" s="312">
        <v>1</v>
      </c>
      <c r="BA310" s="312" t="s">
        <v>451</v>
      </c>
      <c r="BB310" s="312" t="s">
        <v>451</v>
      </c>
      <c r="BC310" s="312" t="s">
        <v>451</v>
      </c>
      <c r="BD310" s="312" t="s">
        <v>451</v>
      </c>
      <c r="BE310" s="348" t="s">
        <v>451</v>
      </c>
      <c r="BF310" s="312">
        <v>1</v>
      </c>
      <c r="BG310" s="311" t="s">
        <v>451</v>
      </c>
      <c r="BH310" s="312" t="s">
        <v>451</v>
      </c>
      <c r="BI310" s="312" t="s">
        <v>451</v>
      </c>
      <c r="BJ310" s="312" t="s">
        <v>451</v>
      </c>
      <c r="BK310" s="312" t="s">
        <v>451</v>
      </c>
      <c r="BL310" s="348" t="s">
        <v>451</v>
      </c>
      <c r="BM310" s="312" t="s">
        <v>451</v>
      </c>
      <c r="BN310" s="311" t="s">
        <v>451</v>
      </c>
      <c r="BO310" s="312" t="s">
        <v>451</v>
      </c>
      <c r="BP310" s="312" t="s">
        <v>451</v>
      </c>
      <c r="BQ310" s="312" t="s">
        <v>451</v>
      </c>
      <c r="BR310" s="312" t="s">
        <v>451</v>
      </c>
      <c r="BS310" s="348" t="s">
        <v>451</v>
      </c>
      <c r="BT310" s="348" t="s">
        <v>451</v>
      </c>
    </row>
    <row r="311" spans="2:72">
      <c r="B311" s="737" t="s">
        <v>548</v>
      </c>
      <c r="C311" s="311" t="s">
        <v>451</v>
      </c>
      <c r="D311" s="312" t="s">
        <v>451</v>
      </c>
      <c r="E311" s="312" t="s">
        <v>451</v>
      </c>
      <c r="F311" s="312" t="s">
        <v>451</v>
      </c>
      <c r="G311" s="312" t="s">
        <v>451</v>
      </c>
      <c r="H311" s="312" t="s">
        <v>451</v>
      </c>
      <c r="I311" s="348" t="s">
        <v>451</v>
      </c>
      <c r="J311" s="312" t="s">
        <v>451</v>
      </c>
      <c r="K311" s="311" t="s">
        <v>451</v>
      </c>
      <c r="L311" s="312" t="s">
        <v>451</v>
      </c>
      <c r="M311" s="312" t="s">
        <v>451</v>
      </c>
      <c r="N311" s="312" t="s">
        <v>451</v>
      </c>
      <c r="O311" s="312" t="s">
        <v>451</v>
      </c>
      <c r="P311" s="312" t="s">
        <v>451</v>
      </c>
      <c r="Q311" s="348" t="s">
        <v>451</v>
      </c>
      <c r="R311" s="312" t="s">
        <v>451</v>
      </c>
      <c r="S311" s="311" t="s">
        <v>451</v>
      </c>
      <c r="T311" s="312" t="s">
        <v>451</v>
      </c>
      <c r="U311" s="312" t="s">
        <v>451</v>
      </c>
      <c r="V311" s="312" t="s">
        <v>451</v>
      </c>
      <c r="W311" s="312" t="s">
        <v>451</v>
      </c>
      <c r="X311" s="312" t="s">
        <v>451</v>
      </c>
      <c r="Y311" s="348">
        <v>1</v>
      </c>
      <c r="Z311" s="312">
        <v>1</v>
      </c>
      <c r="AA311" s="311" t="s">
        <v>451</v>
      </c>
      <c r="AB311" s="312" t="s">
        <v>451</v>
      </c>
      <c r="AC311" s="312" t="s">
        <v>451</v>
      </c>
      <c r="AD311" s="312" t="s">
        <v>451</v>
      </c>
      <c r="AE311" s="312" t="s">
        <v>451</v>
      </c>
      <c r="AF311" s="312" t="s">
        <v>451</v>
      </c>
      <c r="AG311" s="348" t="s">
        <v>451</v>
      </c>
      <c r="AH311" s="312" t="s">
        <v>451</v>
      </c>
      <c r="AI311" s="311" t="s">
        <v>451</v>
      </c>
      <c r="AJ311" s="312" t="s">
        <v>451</v>
      </c>
      <c r="AK311" s="312" t="s">
        <v>451</v>
      </c>
      <c r="AL311" s="312" t="s">
        <v>451</v>
      </c>
      <c r="AM311" s="312" t="s">
        <v>451</v>
      </c>
      <c r="AN311" s="312">
        <v>1</v>
      </c>
      <c r="AO311" s="348">
        <v>1</v>
      </c>
      <c r="AP311" s="312">
        <v>2</v>
      </c>
      <c r="AQ311" s="311" t="s">
        <v>451</v>
      </c>
      <c r="AR311" s="312" t="s">
        <v>451</v>
      </c>
      <c r="AS311" s="312" t="s">
        <v>451</v>
      </c>
      <c r="AT311" s="312" t="s">
        <v>451</v>
      </c>
      <c r="AU311" s="312" t="s">
        <v>451</v>
      </c>
      <c r="AV311" s="312" t="s">
        <v>451</v>
      </c>
      <c r="AW311" s="348" t="s">
        <v>451</v>
      </c>
      <c r="AX311" s="312" t="s">
        <v>451</v>
      </c>
      <c r="AY311" s="311" t="s">
        <v>451</v>
      </c>
      <c r="AZ311" s="312" t="s">
        <v>451</v>
      </c>
      <c r="BA311" s="312" t="s">
        <v>451</v>
      </c>
      <c r="BB311" s="312" t="s">
        <v>451</v>
      </c>
      <c r="BC311" s="312" t="s">
        <v>451</v>
      </c>
      <c r="BD311" s="312" t="s">
        <v>451</v>
      </c>
      <c r="BE311" s="348" t="s">
        <v>451</v>
      </c>
      <c r="BF311" s="312" t="s">
        <v>451</v>
      </c>
      <c r="BG311" s="311" t="s">
        <v>451</v>
      </c>
      <c r="BH311" s="312" t="s">
        <v>451</v>
      </c>
      <c r="BI311" s="312" t="s">
        <v>451</v>
      </c>
      <c r="BJ311" s="312" t="s">
        <v>451</v>
      </c>
      <c r="BK311" s="312" t="s">
        <v>451</v>
      </c>
      <c r="BL311" s="348" t="s">
        <v>451</v>
      </c>
      <c r="BM311" s="312" t="s">
        <v>451</v>
      </c>
      <c r="BN311" s="311" t="s">
        <v>451</v>
      </c>
      <c r="BO311" s="312" t="s">
        <v>451</v>
      </c>
      <c r="BP311" s="312" t="s">
        <v>451</v>
      </c>
      <c r="BQ311" s="312" t="s">
        <v>451</v>
      </c>
      <c r="BR311" s="312" t="s">
        <v>451</v>
      </c>
      <c r="BS311" s="348" t="s">
        <v>451</v>
      </c>
      <c r="BT311" s="348" t="s">
        <v>451</v>
      </c>
    </row>
    <row r="312" spans="2:72">
      <c r="B312" s="737" t="s">
        <v>527</v>
      </c>
      <c r="C312" s="311" t="s">
        <v>451</v>
      </c>
      <c r="D312" s="312" t="s">
        <v>451</v>
      </c>
      <c r="E312" s="312" t="s">
        <v>451</v>
      </c>
      <c r="F312" s="312">
        <v>1</v>
      </c>
      <c r="G312" s="312" t="s">
        <v>451</v>
      </c>
      <c r="H312" s="312" t="s">
        <v>451</v>
      </c>
      <c r="I312" s="348" t="s">
        <v>451</v>
      </c>
      <c r="J312" s="312">
        <v>1</v>
      </c>
      <c r="K312" s="311" t="s">
        <v>451</v>
      </c>
      <c r="L312" s="312" t="s">
        <v>451</v>
      </c>
      <c r="M312" s="312" t="s">
        <v>451</v>
      </c>
      <c r="N312" s="312" t="s">
        <v>451</v>
      </c>
      <c r="O312" s="312" t="s">
        <v>451</v>
      </c>
      <c r="P312" s="312" t="s">
        <v>451</v>
      </c>
      <c r="Q312" s="348" t="s">
        <v>451</v>
      </c>
      <c r="R312" s="312" t="s">
        <v>451</v>
      </c>
      <c r="S312" s="311" t="s">
        <v>451</v>
      </c>
      <c r="T312" s="312" t="s">
        <v>451</v>
      </c>
      <c r="U312" s="312" t="s">
        <v>451</v>
      </c>
      <c r="V312" s="312" t="s">
        <v>451</v>
      </c>
      <c r="W312" s="312" t="s">
        <v>451</v>
      </c>
      <c r="X312" s="312" t="s">
        <v>451</v>
      </c>
      <c r="Y312" s="348" t="s">
        <v>451</v>
      </c>
      <c r="Z312" s="312" t="s">
        <v>451</v>
      </c>
      <c r="AA312" s="311" t="s">
        <v>451</v>
      </c>
      <c r="AB312" s="312" t="s">
        <v>451</v>
      </c>
      <c r="AC312" s="312" t="s">
        <v>451</v>
      </c>
      <c r="AD312" s="312" t="s">
        <v>451</v>
      </c>
      <c r="AE312" s="312" t="s">
        <v>451</v>
      </c>
      <c r="AF312" s="312" t="s">
        <v>451</v>
      </c>
      <c r="AG312" s="348" t="s">
        <v>451</v>
      </c>
      <c r="AH312" s="312" t="s">
        <v>451</v>
      </c>
      <c r="AI312" s="311" t="s">
        <v>451</v>
      </c>
      <c r="AJ312" s="312" t="s">
        <v>451</v>
      </c>
      <c r="AK312" s="312" t="s">
        <v>451</v>
      </c>
      <c r="AL312" s="312" t="s">
        <v>451</v>
      </c>
      <c r="AM312" s="312" t="s">
        <v>451</v>
      </c>
      <c r="AN312" s="312" t="s">
        <v>451</v>
      </c>
      <c r="AO312" s="348" t="s">
        <v>451</v>
      </c>
      <c r="AP312" s="312" t="s">
        <v>451</v>
      </c>
      <c r="AQ312" s="311" t="s">
        <v>451</v>
      </c>
      <c r="AR312" s="312" t="s">
        <v>451</v>
      </c>
      <c r="AS312" s="312" t="s">
        <v>451</v>
      </c>
      <c r="AT312" s="312" t="s">
        <v>451</v>
      </c>
      <c r="AU312" s="312" t="s">
        <v>451</v>
      </c>
      <c r="AV312" s="312" t="s">
        <v>451</v>
      </c>
      <c r="AW312" s="348" t="s">
        <v>451</v>
      </c>
      <c r="AX312" s="312" t="s">
        <v>451</v>
      </c>
      <c r="AY312" s="311" t="s">
        <v>451</v>
      </c>
      <c r="AZ312" s="312" t="s">
        <v>451</v>
      </c>
      <c r="BA312" s="312" t="s">
        <v>451</v>
      </c>
      <c r="BB312" s="312" t="s">
        <v>451</v>
      </c>
      <c r="BC312" s="312" t="s">
        <v>451</v>
      </c>
      <c r="BD312" s="312" t="s">
        <v>451</v>
      </c>
      <c r="BE312" s="348" t="s">
        <v>451</v>
      </c>
      <c r="BF312" s="312" t="s">
        <v>451</v>
      </c>
      <c r="BG312" s="311" t="s">
        <v>451</v>
      </c>
      <c r="BH312" s="312" t="s">
        <v>451</v>
      </c>
      <c r="BI312" s="312" t="s">
        <v>451</v>
      </c>
      <c r="BJ312" s="312" t="s">
        <v>451</v>
      </c>
      <c r="BK312" s="312" t="s">
        <v>451</v>
      </c>
      <c r="BL312" s="348" t="s">
        <v>451</v>
      </c>
      <c r="BM312" s="312" t="s">
        <v>451</v>
      </c>
      <c r="BN312" s="311" t="s">
        <v>451</v>
      </c>
      <c r="BO312" s="312" t="s">
        <v>451</v>
      </c>
      <c r="BP312" s="312" t="s">
        <v>451</v>
      </c>
      <c r="BQ312" s="312" t="s">
        <v>451</v>
      </c>
      <c r="BR312" s="312" t="s">
        <v>451</v>
      </c>
      <c r="BS312" s="348" t="s">
        <v>451</v>
      </c>
      <c r="BT312" s="348" t="s">
        <v>451</v>
      </c>
    </row>
    <row r="313" spans="2:72">
      <c r="B313" s="737" t="s">
        <v>529</v>
      </c>
      <c r="C313" s="311" t="s">
        <v>451</v>
      </c>
      <c r="D313" s="312">
        <v>3</v>
      </c>
      <c r="E313" s="312">
        <v>1</v>
      </c>
      <c r="F313" s="312" t="s">
        <v>451</v>
      </c>
      <c r="G313" s="312">
        <v>5</v>
      </c>
      <c r="H313" s="312" t="s">
        <v>451</v>
      </c>
      <c r="I313" s="348">
        <v>1</v>
      </c>
      <c r="J313" s="312">
        <v>10</v>
      </c>
      <c r="K313" s="311" t="s">
        <v>451</v>
      </c>
      <c r="L313" s="312">
        <v>3</v>
      </c>
      <c r="M313" s="312" t="s">
        <v>451</v>
      </c>
      <c r="N313" s="312">
        <v>1</v>
      </c>
      <c r="O313" s="312">
        <v>7</v>
      </c>
      <c r="P313" s="312">
        <v>1</v>
      </c>
      <c r="Q313" s="348">
        <v>1</v>
      </c>
      <c r="R313" s="312">
        <v>13</v>
      </c>
      <c r="S313" s="311" t="s">
        <v>451</v>
      </c>
      <c r="T313" s="312" t="s">
        <v>451</v>
      </c>
      <c r="U313" s="312" t="s">
        <v>451</v>
      </c>
      <c r="V313" s="312" t="s">
        <v>451</v>
      </c>
      <c r="W313" s="312">
        <v>12</v>
      </c>
      <c r="X313" s="312">
        <v>1</v>
      </c>
      <c r="Y313" s="348" t="s">
        <v>451</v>
      </c>
      <c r="Z313" s="312">
        <v>13</v>
      </c>
      <c r="AA313" s="311" t="s">
        <v>451</v>
      </c>
      <c r="AB313" s="312">
        <v>2</v>
      </c>
      <c r="AC313" s="312" t="s">
        <v>451</v>
      </c>
      <c r="AD313" s="312" t="s">
        <v>451</v>
      </c>
      <c r="AE313" s="312">
        <v>7</v>
      </c>
      <c r="AF313" s="312">
        <v>1</v>
      </c>
      <c r="AG313" s="348" t="s">
        <v>451</v>
      </c>
      <c r="AH313" s="312">
        <v>10</v>
      </c>
      <c r="AI313" s="311" t="s">
        <v>451</v>
      </c>
      <c r="AJ313" s="312">
        <v>3</v>
      </c>
      <c r="AK313" s="312">
        <v>1</v>
      </c>
      <c r="AL313" s="312" t="s">
        <v>451</v>
      </c>
      <c r="AM313" s="312">
        <v>7</v>
      </c>
      <c r="AN313" s="312">
        <v>1</v>
      </c>
      <c r="AO313" s="348" t="s">
        <v>451</v>
      </c>
      <c r="AP313" s="312">
        <v>12</v>
      </c>
      <c r="AQ313" s="311" t="s">
        <v>451</v>
      </c>
      <c r="AR313" s="312">
        <v>1</v>
      </c>
      <c r="AS313" s="312" t="s">
        <v>451</v>
      </c>
      <c r="AT313" s="312">
        <v>1</v>
      </c>
      <c r="AU313" s="312">
        <v>6</v>
      </c>
      <c r="AV313" s="312" t="s">
        <v>451</v>
      </c>
      <c r="AW313" s="348" t="s">
        <v>451</v>
      </c>
      <c r="AX313" s="312">
        <v>8</v>
      </c>
      <c r="AY313" s="311" t="s">
        <v>451</v>
      </c>
      <c r="AZ313" s="312">
        <v>5</v>
      </c>
      <c r="BA313" s="312" t="s">
        <v>451</v>
      </c>
      <c r="BB313" s="312" t="s">
        <v>451</v>
      </c>
      <c r="BC313" s="312">
        <v>1</v>
      </c>
      <c r="BD313" s="312" t="s">
        <v>451</v>
      </c>
      <c r="BE313" s="348" t="s">
        <v>451</v>
      </c>
      <c r="BF313" s="312">
        <v>6</v>
      </c>
      <c r="BG313" s="311" t="s">
        <v>451</v>
      </c>
      <c r="BH313" s="312" t="s">
        <v>451</v>
      </c>
      <c r="BI313" s="312" t="s">
        <v>451</v>
      </c>
      <c r="BJ313" s="312" t="s">
        <v>451</v>
      </c>
      <c r="BK313" s="312" t="s">
        <v>451</v>
      </c>
      <c r="BL313" s="348" t="s">
        <v>451</v>
      </c>
      <c r="BM313" s="312" t="s">
        <v>451</v>
      </c>
      <c r="BN313" s="311" t="s">
        <v>451</v>
      </c>
      <c r="BO313" s="312" t="s">
        <v>451</v>
      </c>
      <c r="BP313" s="312" t="s">
        <v>451</v>
      </c>
      <c r="BQ313" s="312" t="s">
        <v>451</v>
      </c>
      <c r="BR313" s="312" t="s">
        <v>451</v>
      </c>
      <c r="BS313" s="348" t="s">
        <v>451</v>
      </c>
      <c r="BT313" s="348" t="s">
        <v>451</v>
      </c>
    </row>
    <row r="314" spans="2:72">
      <c r="B314" s="737" t="s">
        <v>507</v>
      </c>
      <c r="C314" s="311" t="s">
        <v>451</v>
      </c>
      <c r="D314" s="312">
        <v>1</v>
      </c>
      <c r="E314" s="312">
        <v>2</v>
      </c>
      <c r="F314" s="312" t="s">
        <v>451</v>
      </c>
      <c r="G314" s="312">
        <v>1</v>
      </c>
      <c r="H314" s="312" t="s">
        <v>451</v>
      </c>
      <c r="I314" s="348">
        <v>2</v>
      </c>
      <c r="J314" s="312">
        <v>6</v>
      </c>
      <c r="K314" s="311" t="s">
        <v>451</v>
      </c>
      <c r="L314" s="312" t="s">
        <v>451</v>
      </c>
      <c r="M314" s="312" t="s">
        <v>451</v>
      </c>
      <c r="N314" s="312" t="s">
        <v>451</v>
      </c>
      <c r="O314" s="312" t="s">
        <v>451</v>
      </c>
      <c r="P314" s="312" t="s">
        <v>451</v>
      </c>
      <c r="Q314" s="348">
        <v>3</v>
      </c>
      <c r="R314" s="312">
        <v>3</v>
      </c>
      <c r="S314" s="311" t="s">
        <v>451</v>
      </c>
      <c r="T314" s="312" t="s">
        <v>451</v>
      </c>
      <c r="U314" s="312" t="s">
        <v>451</v>
      </c>
      <c r="V314" s="312">
        <v>1</v>
      </c>
      <c r="W314" s="312">
        <v>1</v>
      </c>
      <c r="X314" s="312" t="s">
        <v>451</v>
      </c>
      <c r="Y314" s="348">
        <v>5</v>
      </c>
      <c r="Z314" s="312">
        <v>7</v>
      </c>
      <c r="AA314" s="311" t="s">
        <v>451</v>
      </c>
      <c r="AB314" s="312" t="s">
        <v>451</v>
      </c>
      <c r="AC314" s="312" t="s">
        <v>451</v>
      </c>
      <c r="AD314" s="312" t="s">
        <v>451</v>
      </c>
      <c r="AE314" s="312" t="s">
        <v>451</v>
      </c>
      <c r="AF314" s="312" t="s">
        <v>451</v>
      </c>
      <c r="AG314" s="348">
        <v>3</v>
      </c>
      <c r="AH314" s="312">
        <v>3</v>
      </c>
      <c r="AI314" s="311" t="s">
        <v>451</v>
      </c>
      <c r="AJ314" s="312" t="s">
        <v>451</v>
      </c>
      <c r="AK314" s="312">
        <v>1</v>
      </c>
      <c r="AL314" s="312" t="s">
        <v>451</v>
      </c>
      <c r="AM314" s="312" t="s">
        <v>451</v>
      </c>
      <c r="AN314" s="312" t="s">
        <v>451</v>
      </c>
      <c r="AO314" s="348" t="s">
        <v>451</v>
      </c>
      <c r="AP314" s="312">
        <v>1</v>
      </c>
      <c r="AQ314" s="311" t="s">
        <v>451</v>
      </c>
      <c r="AR314" s="312" t="s">
        <v>451</v>
      </c>
      <c r="AS314" s="312" t="s">
        <v>451</v>
      </c>
      <c r="AT314" s="312">
        <v>3</v>
      </c>
      <c r="AU314" s="312" t="s">
        <v>451</v>
      </c>
      <c r="AV314" s="312" t="s">
        <v>451</v>
      </c>
      <c r="AW314" s="348">
        <v>6</v>
      </c>
      <c r="AX314" s="312">
        <v>9</v>
      </c>
      <c r="AY314" s="311" t="s">
        <v>451</v>
      </c>
      <c r="AZ314" s="312" t="s">
        <v>451</v>
      </c>
      <c r="BA314" s="312" t="s">
        <v>451</v>
      </c>
      <c r="BB314" s="312" t="s">
        <v>451</v>
      </c>
      <c r="BC314" s="312" t="s">
        <v>451</v>
      </c>
      <c r="BD314" s="312" t="s">
        <v>451</v>
      </c>
      <c r="BE314" s="348">
        <v>6</v>
      </c>
      <c r="BF314" s="312">
        <v>6</v>
      </c>
      <c r="BG314" s="311" t="s">
        <v>451</v>
      </c>
      <c r="BH314" s="312" t="s">
        <v>451</v>
      </c>
      <c r="BI314" s="312" t="s">
        <v>451</v>
      </c>
      <c r="BJ314" s="312" t="s">
        <v>451</v>
      </c>
      <c r="BK314" s="312" t="s">
        <v>451</v>
      </c>
      <c r="BL314" s="348">
        <v>3</v>
      </c>
      <c r="BM314" s="312">
        <v>3</v>
      </c>
      <c r="BN314" s="311" t="s">
        <v>451</v>
      </c>
      <c r="BO314" s="312" t="s">
        <v>451</v>
      </c>
      <c r="BP314" s="312" t="s">
        <v>451</v>
      </c>
      <c r="BQ314" s="312" t="s">
        <v>451</v>
      </c>
      <c r="BR314" s="312" t="s">
        <v>451</v>
      </c>
      <c r="BS314" s="348" t="s">
        <v>451</v>
      </c>
      <c r="BT314" s="348" t="s">
        <v>451</v>
      </c>
    </row>
    <row r="315" spans="2:72">
      <c r="B315" s="737" t="s">
        <v>549</v>
      </c>
      <c r="C315" s="311" t="s">
        <v>451</v>
      </c>
      <c r="D315" s="312" t="s">
        <v>451</v>
      </c>
      <c r="E315" s="312" t="s">
        <v>451</v>
      </c>
      <c r="F315" s="312" t="s">
        <v>451</v>
      </c>
      <c r="G315" s="312" t="s">
        <v>451</v>
      </c>
      <c r="H315" s="312" t="s">
        <v>451</v>
      </c>
      <c r="I315" s="348" t="s">
        <v>451</v>
      </c>
      <c r="J315" s="312" t="s">
        <v>451</v>
      </c>
      <c r="K315" s="311" t="s">
        <v>451</v>
      </c>
      <c r="L315" s="312" t="s">
        <v>451</v>
      </c>
      <c r="M315" s="312" t="s">
        <v>451</v>
      </c>
      <c r="N315" s="312" t="s">
        <v>451</v>
      </c>
      <c r="O315" s="312" t="s">
        <v>451</v>
      </c>
      <c r="P315" s="312" t="s">
        <v>451</v>
      </c>
      <c r="Q315" s="348" t="s">
        <v>451</v>
      </c>
      <c r="R315" s="312" t="s">
        <v>451</v>
      </c>
      <c r="S315" s="311" t="s">
        <v>451</v>
      </c>
      <c r="T315" s="312" t="s">
        <v>451</v>
      </c>
      <c r="U315" s="312" t="s">
        <v>451</v>
      </c>
      <c r="V315" s="312">
        <v>1</v>
      </c>
      <c r="W315" s="312" t="s">
        <v>451</v>
      </c>
      <c r="X315" s="312" t="s">
        <v>451</v>
      </c>
      <c r="Y315" s="348" t="s">
        <v>451</v>
      </c>
      <c r="Z315" s="312">
        <v>1</v>
      </c>
      <c r="AA315" s="311" t="s">
        <v>451</v>
      </c>
      <c r="AB315" s="312">
        <v>1</v>
      </c>
      <c r="AC315" s="312">
        <v>1</v>
      </c>
      <c r="AD315" s="312" t="s">
        <v>451</v>
      </c>
      <c r="AE315" s="312" t="s">
        <v>451</v>
      </c>
      <c r="AF315" s="312" t="s">
        <v>451</v>
      </c>
      <c r="AG315" s="348" t="s">
        <v>451</v>
      </c>
      <c r="AH315" s="312">
        <v>2</v>
      </c>
      <c r="AI315" s="311" t="s">
        <v>451</v>
      </c>
      <c r="AJ315" s="312" t="s">
        <v>451</v>
      </c>
      <c r="AK315" s="312" t="s">
        <v>451</v>
      </c>
      <c r="AL315" s="312" t="s">
        <v>451</v>
      </c>
      <c r="AM315" s="312" t="s">
        <v>451</v>
      </c>
      <c r="AN315" s="312" t="s">
        <v>451</v>
      </c>
      <c r="AO315" s="348" t="s">
        <v>451</v>
      </c>
      <c r="AP315" s="312" t="s">
        <v>451</v>
      </c>
      <c r="AQ315" s="311" t="s">
        <v>451</v>
      </c>
      <c r="AR315" s="312" t="s">
        <v>451</v>
      </c>
      <c r="AS315" s="312" t="s">
        <v>451</v>
      </c>
      <c r="AT315" s="312" t="s">
        <v>451</v>
      </c>
      <c r="AU315" s="312" t="s">
        <v>451</v>
      </c>
      <c r="AV315" s="312" t="s">
        <v>451</v>
      </c>
      <c r="AW315" s="348" t="s">
        <v>451</v>
      </c>
      <c r="AX315" s="312" t="s">
        <v>451</v>
      </c>
      <c r="AY315" s="311" t="s">
        <v>451</v>
      </c>
      <c r="AZ315" s="312" t="s">
        <v>451</v>
      </c>
      <c r="BA315" s="312" t="s">
        <v>451</v>
      </c>
      <c r="BB315" s="312" t="s">
        <v>451</v>
      </c>
      <c r="BC315" s="312" t="s">
        <v>451</v>
      </c>
      <c r="BD315" s="312" t="s">
        <v>451</v>
      </c>
      <c r="BE315" s="348" t="s">
        <v>451</v>
      </c>
      <c r="BF315" s="312" t="s">
        <v>451</v>
      </c>
      <c r="BG315" s="311" t="s">
        <v>451</v>
      </c>
      <c r="BH315" s="312" t="s">
        <v>451</v>
      </c>
      <c r="BI315" s="312" t="s">
        <v>451</v>
      </c>
      <c r="BJ315" s="312" t="s">
        <v>451</v>
      </c>
      <c r="BK315" s="312" t="s">
        <v>451</v>
      </c>
      <c r="BL315" s="348" t="s">
        <v>451</v>
      </c>
      <c r="BM315" s="312" t="s">
        <v>451</v>
      </c>
      <c r="BN315" s="311" t="s">
        <v>451</v>
      </c>
      <c r="BO315" s="312" t="s">
        <v>451</v>
      </c>
      <c r="BP315" s="312" t="s">
        <v>451</v>
      </c>
      <c r="BQ315" s="312" t="s">
        <v>451</v>
      </c>
      <c r="BR315" s="312" t="s">
        <v>451</v>
      </c>
      <c r="BS315" s="348" t="s">
        <v>451</v>
      </c>
      <c r="BT315" s="348" t="s">
        <v>451</v>
      </c>
    </row>
    <row r="316" spans="2:72">
      <c r="B316" s="736" t="s">
        <v>558</v>
      </c>
      <c r="C316" s="354" t="s">
        <v>451</v>
      </c>
      <c r="D316" s="355" t="s">
        <v>451</v>
      </c>
      <c r="E316" s="355" t="s">
        <v>451</v>
      </c>
      <c r="F316" s="355" t="s">
        <v>451</v>
      </c>
      <c r="G316" s="355" t="s">
        <v>451</v>
      </c>
      <c r="H316" s="355" t="s">
        <v>451</v>
      </c>
      <c r="I316" s="356" t="s">
        <v>451</v>
      </c>
      <c r="J316" s="355" t="s">
        <v>451</v>
      </c>
      <c r="K316" s="354" t="s">
        <v>451</v>
      </c>
      <c r="L316" s="355" t="s">
        <v>451</v>
      </c>
      <c r="M316" s="355" t="s">
        <v>451</v>
      </c>
      <c r="N316" s="355" t="s">
        <v>451</v>
      </c>
      <c r="O316" s="355" t="s">
        <v>451</v>
      </c>
      <c r="P316" s="355" t="s">
        <v>451</v>
      </c>
      <c r="Q316" s="356" t="s">
        <v>451</v>
      </c>
      <c r="R316" s="355" t="s">
        <v>451</v>
      </c>
      <c r="S316" s="354" t="s">
        <v>451</v>
      </c>
      <c r="T316" s="355" t="s">
        <v>451</v>
      </c>
      <c r="U316" s="355" t="s">
        <v>451</v>
      </c>
      <c r="V316" s="355" t="s">
        <v>451</v>
      </c>
      <c r="W316" s="355" t="s">
        <v>451</v>
      </c>
      <c r="X316" s="355" t="s">
        <v>451</v>
      </c>
      <c r="Y316" s="356" t="s">
        <v>451</v>
      </c>
      <c r="Z316" s="355" t="s">
        <v>451</v>
      </c>
      <c r="AA316" s="354" t="s">
        <v>451</v>
      </c>
      <c r="AB316" s="355" t="s">
        <v>451</v>
      </c>
      <c r="AC316" s="355" t="s">
        <v>451</v>
      </c>
      <c r="AD316" s="355" t="s">
        <v>451</v>
      </c>
      <c r="AE316" s="355" t="s">
        <v>451</v>
      </c>
      <c r="AF316" s="355" t="s">
        <v>451</v>
      </c>
      <c r="AG316" s="356" t="s">
        <v>451</v>
      </c>
      <c r="AH316" s="355" t="s">
        <v>451</v>
      </c>
      <c r="AI316" s="354" t="s">
        <v>451</v>
      </c>
      <c r="AJ316" s="355" t="s">
        <v>451</v>
      </c>
      <c r="AK316" s="355" t="s">
        <v>451</v>
      </c>
      <c r="AL316" s="355" t="s">
        <v>451</v>
      </c>
      <c r="AM316" s="355" t="s">
        <v>451</v>
      </c>
      <c r="AN316" s="355" t="s">
        <v>451</v>
      </c>
      <c r="AO316" s="356" t="s">
        <v>451</v>
      </c>
      <c r="AP316" s="355" t="s">
        <v>451</v>
      </c>
      <c r="AQ316" s="354" t="s">
        <v>451</v>
      </c>
      <c r="AR316" s="355" t="s">
        <v>451</v>
      </c>
      <c r="AS316" s="355" t="s">
        <v>451</v>
      </c>
      <c r="AT316" s="355" t="s">
        <v>451</v>
      </c>
      <c r="AU316" s="355" t="s">
        <v>451</v>
      </c>
      <c r="AV316" s="355" t="s">
        <v>451</v>
      </c>
      <c r="AW316" s="356" t="s">
        <v>451</v>
      </c>
      <c r="AX316" s="355" t="s">
        <v>451</v>
      </c>
      <c r="AY316" s="354" t="s">
        <v>451</v>
      </c>
      <c r="AZ316" s="355" t="s">
        <v>451</v>
      </c>
      <c r="BA316" s="355" t="s">
        <v>451</v>
      </c>
      <c r="BB316" s="355" t="s">
        <v>451</v>
      </c>
      <c r="BC316" s="355" t="s">
        <v>451</v>
      </c>
      <c r="BD316" s="355" t="s">
        <v>451</v>
      </c>
      <c r="BE316" s="356" t="s">
        <v>451</v>
      </c>
      <c r="BF316" s="355" t="s">
        <v>451</v>
      </c>
      <c r="BG316" s="354" t="s">
        <v>451</v>
      </c>
      <c r="BH316" s="355" t="s">
        <v>451</v>
      </c>
      <c r="BI316" s="355" t="s">
        <v>451</v>
      </c>
      <c r="BJ316" s="355">
        <v>1</v>
      </c>
      <c r="BK316" s="355" t="s">
        <v>451</v>
      </c>
      <c r="BL316" s="356">
        <v>1</v>
      </c>
      <c r="BM316" s="355">
        <v>2</v>
      </c>
      <c r="BN316" s="354">
        <v>4</v>
      </c>
      <c r="BO316" s="355">
        <v>8</v>
      </c>
      <c r="BP316" s="355">
        <v>4</v>
      </c>
      <c r="BQ316" s="355">
        <v>2</v>
      </c>
      <c r="BR316" s="355">
        <v>12</v>
      </c>
      <c r="BS316" s="356">
        <v>11</v>
      </c>
      <c r="BT316" s="356">
        <v>41</v>
      </c>
    </row>
    <row r="317" spans="2:72">
      <c r="B317" s="737" t="s">
        <v>512</v>
      </c>
      <c r="C317" s="311" t="s">
        <v>451</v>
      </c>
      <c r="D317" s="312" t="s">
        <v>451</v>
      </c>
      <c r="E317" s="312" t="s">
        <v>451</v>
      </c>
      <c r="F317" s="312" t="s">
        <v>451</v>
      </c>
      <c r="G317" s="312" t="s">
        <v>451</v>
      </c>
      <c r="H317" s="312" t="s">
        <v>451</v>
      </c>
      <c r="I317" s="348" t="s">
        <v>451</v>
      </c>
      <c r="J317" s="312" t="s">
        <v>451</v>
      </c>
      <c r="K317" s="311" t="s">
        <v>451</v>
      </c>
      <c r="L317" s="312" t="s">
        <v>451</v>
      </c>
      <c r="M317" s="312" t="s">
        <v>451</v>
      </c>
      <c r="N317" s="312" t="s">
        <v>451</v>
      </c>
      <c r="O317" s="312" t="s">
        <v>451</v>
      </c>
      <c r="P317" s="312" t="s">
        <v>451</v>
      </c>
      <c r="Q317" s="348" t="s">
        <v>451</v>
      </c>
      <c r="R317" s="312" t="s">
        <v>451</v>
      </c>
      <c r="S317" s="311" t="s">
        <v>451</v>
      </c>
      <c r="T317" s="312" t="s">
        <v>451</v>
      </c>
      <c r="U317" s="312" t="s">
        <v>451</v>
      </c>
      <c r="V317" s="312" t="s">
        <v>451</v>
      </c>
      <c r="W317" s="312" t="s">
        <v>451</v>
      </c>
      <c r="X317" s="312" t="s">
        <v>451</v>
      </c>
      <c r="Y317" s="348" t="s">
        <v>451</v>
      </c>
      <c r="Z317" s="312" t="s">
        <v>451</v>
      </c>
      <c r="AA317" s="311" t="s">
        <v>451</v>
      </c>
      <c r="AB317" s="312" t="s">
        <v>451</v>
      </c>
      <c r="AC317" s="312" t="s">
        <v>451</v>
      </c>
      <c r="AD317" s="312" t="s">
        <v>451</v>
      </c>
      <c r="AE317" s="312" t="s">
        <v>451</v>
      </c>
      <c r="AF317" s="312" t="s">
        <v>451</v>
      </c>
      <c r="AG317" s="348" t="s">
        <v>451</v>
      </c>
      <c r="AH317" s="312" t="s">
        <v>451</v>
      </c>
      <c r="AI317" s="311" t="s">
        <v>451</v>
      </c>
      <c r="AJ317" s="312" t="s">
        <v>451</v>
      </c>
      <c r="AK317" s="312" t="s">
        <v>451</v>
      </c>
      <c r="AL317" s="312" t="s">
        <v>451</v>
      </c>
      <c r="AM317" s="312" t="s">
        <v>451</v>
      </c>
      <c r="AN317" s="312" t="s">
        <v>451</v>
      </c>
      <c r="AO317" s="348" t="s">
        <v>451</v>
      </c>
      <c r="AP317" s="312" t="s">
        <v>451</v>
      </c>
      <c r="AQ317" s="311" t="s">
        <v>451</v>
      </c>
      <c r="AR317" s="312" t="s">
        <v>451</v>
      </c>
      <c r="AS317" s="312" t="s">
        <v>451</v>
      </c>
      <c r="AT317" s="312" t="s">
        <v>451</v>
      </c>
      <c r="AU317" s="312" t="s">
        <v>451</v>
      </c>
      <c r="AV317" s="312" t="s">
        <v>451</v>
      </c>
      <c r="AW317" s="348" t="s">
        <v>451</v>
      </c>
      <c r="AX317" s="312" t="s">
        <v>451</v>
      </c>
      <c r="AY317" s="311" t="s">
        <v>451</v>
      </c>
      <c r="AZ317" s="312" t="s">
        <v>451</v>
      </c>
      <c r="BA317" s="312" t="s">
        <v>451</v>
      </c>
      <c r="BB317" s="312" t="s">
        <v>451</v>
      </c>
      <c r="BC317" s="312" t="s">
        <v>451</v>
      </c>
      <c r="BD317" s="312" t="s">
        <v>451</v>
      </c>
      <c r="BE317" s="348" t="s">
        <v>451</v>
      </c>
      <c r="BF317" s="312" t="s">
        <v>451</v>
      </c>
      <c r="BG317" s="311" t="s">
        <v>451</v>
      </c>
      <c r="BH317" s="312" t="s">
        <v>451</v>
      </c>
      <c r="BI317" s="312" t="s">
        <v>451</v>
      </c>
      <c r="BJ317" s="312" t="s">
        <v>451</v>
      </c>
      <c r="BK317" s="312" t="s">
        <v>451</v>
      </c>
      <c r="BL317" s="348" t="s">
        <v>451</v>
      </c>
      <c r="BM317" s="312" t="s">
        <v>451</v>
      </c>
      <c r="BN317" s="311" t="s">
        <v>451</v>
      </c>
      <c r="BO317" s="312">
        <v>1</v>
      </c>
      <c r="BP317" s="312" t="s">
        <v>451</v>
      </c>
      <c r="BQ317" s="312" t="s">
        <v>451</v>
      </c>
      <c r="BR317" s="312" t="s">
        <v>451</v>
      </c>
      <c r="BS317" s="348" t="s">
        <v>451</v>
      </c>
      <c r="BT317" s="348">
        <v>1</v>
      </c>
    </row>
    <row r="318" spans="2:72">
      <c r="B318" s="737" t="s">
        <v>513</v>
      </c>
      <c r="C318" s="311" t="s">
        <v>451</v>
      </c>
      <c r="D318" s="312" t="s">
        <v>451</v>
      </c>
      <c r="E318" s="312" t="s">
        <v>451</v>
      </c>
      <c r="F318" s="312" t="s">
        <v>451</v>
      </c>
      <c r="G318" s="312" t="s">
        <v>451</v>
      </c>
      <c r="H318" s="312" t="s">
        <v>451</v>
      </c>
      <c r="I318" s="348" t="s">
        <v>451</v>
      </c>
      <c r="J318" s="312" t="s">
        <v>451</v>
      </c>
      <c r="K318" s="311" t="s">
        <v>451</v>
      </c>
      <c r="L318" s="312" t="s">
        <v>451</v>
      </c>
      <c r="M318" s="312" t="s">
        <v>451</v>
      </c>
      <c r="N318" s="312" t="s">
        <v>451</v>
      </c>
      <c r="O318" s="312" t="s">
        <v>451</v>
      </c>
      <c r="P318" s="312" t="s">
        <v>451</v>
      </c>
      <c r="Q318" s="348" t="s">
        <v>451</v>
      </c>
      <c r="R318" s="312" t="s">
        <v>451</v>
      </c>
      <c r="S318" s="311" t="s">
        <v>451</v>
      </c>
      <c r="T318" s="312" t="s">
        <v>451</v>
      </c>
      <c r="U318" s="312" t="s">
        <v>451</v>
      </c>
      <c r="V318" s="312" t="s">
        <v>451</v>
      </c>
      <c r="W318" s="312" t="s">
        <v>451</v>
      </c>
      <c r="X318" s="312" t="s">
        <v>451</v>
      </c>
      <c r="Y318" s="348" t="s">
        <v>451</v>
      </c>
      <c r="Z318" s="312" t="s">
        <v>451</v>
      </c>
      <c r="AA318" s="311" t="s">
        <v>451</v>
      </c>
      <c r="AB318" s="312" t="s">
        <v>451</v>
      </c>
      <c r="AC318" s="312" t="s">
        <v>451</v>
      </c>
      <c r="AD318" s="312" t="s">
        <v>451</v>
      </c>
      <c r="AE318" s="312" t="s">
        <v>451</v>
      </c>
      <c r="AF318" s="312" t="s">
        <v>451</v>
      </c>
      <c r="AG318" s="348" t="s">
        <v>451</v>
      </c>
      <c r="AH318" s="312" t="s">
        <v>451</v>
      </c>
      <c r="AI318" s="311" t="s">
        <v>451</v>
      </c>
      <c r="AJ318" s="312" t="s">
        <v>451</v>
      </c>
      <c r="AK318" s="312" t="s">
        <v>451</v>
      </c>
      <c r="AL318" s="312" t="s">
        <v>451</v>
      </c>
      <c r="AM318" s="312" t="s">
        <v>451</v>
      </c>
      <c r="AN318" s="312" t="s">
        <v>451</v>
      </c>
      <c r="AO318" s="348" t="s">
        <v>451</v>
      </c>
      <c r="AP318" s="312" t="s">
        <v>451</v>
      </c>
      <c r="AQ318" s="311" t="s">
        <v>451</v>
      </c>
      <c r="AR318" s="312" t="s">
        <v>451</v>
      </c>
      <c r="AS318" s="312" t="s">
        <v>451</v>
      </c>
      <c r="AT318" s="312" t="s">
        <v>451</v>
      </c>
      <c r="AU318" s="312" t="s">
        <v>451</v>
      </c>
      <c r="AV318" s="312" t="s">
        <v>451</v>
      </c>
      <c r="AW318" s="348" t="s">
        <v>451</v>
      </c>
      <c r="AX318" s="312" t="s">
        <v>451</v>
      </c>
      <c r="AY318" s="311" t="s">
        <v>451</v>
      </c>
      <c r="AZ318" s="312" t="s">
        <v>451</v>
      </c>
      <c r="BA318" s="312" t="s">
        <v>451</v>
      </c>
      <c r="BB318" s="312" t="s">
        <v>451</v>
      </c>
      <c r="BC318" s="312" t="s">
        <v>451</v>
      </c>
      <c r="BD318" s="312" t="s">
        <v>451</v>
      </c>
      <c r="BE318" s="348" t="s">
        <v>451</v>
      </c>
      <c r="BF318" s="312" t="s">
        <v>451</v>
      </c>
      <c r="BG318" s="311" t="s">
        <v>451</v>
      </c>
      <c r="BH318" s="312" t="s">
        <v>451</v>
      </c>
      <c r="BI318" s="312" t="s">
        <v>451</v>
      </c>
      <c r="BJ318" s="312" t="s">
        <v>451</v>
      </c>
      <c r="BK318" s="312" t="s">
        <v>451</v>
      </c>
      <c r="BL318" s="348" t="s">
        <v>451</v>
      </c>
      <c r="BM318" s="312" t="s">
        <v>451</v>
      </c>
      <c r="BN318" s="311" t="s">
        <v>451</v>
      </c>
      <c r="BO318" s="312" t="s">
        <v>451</v>
      </c>
      <c r="BP318" s="312">
        <v>1</v>
      </c>
      <c r="BQ318" s="312" t="s">
        <v>451</v>
      </c>
      <c r="BR318" s="312" t="s">
        <v>451</v>
      </c>
      <c r="BS318" s="348" t="s">
        <v>451</v>
      </c>
      <c r="BT318" s="348">
        <v>1</v>
      </c>
    </row>
    <row r="319" spans="2:72">
      <c r="B319" s="737" t="s">
        <v>524</v>
      </c>
      <c r="C319" s="311" t="s">
        <v>451</v>
      </c>
      <c r="D319" s="312" t="s">
        <v>451</v>
      </c>
      <c r="E319" s="312" t="s">
        <v>451</v>
      </c>
      <c r="F319" s="312" t="s">
        <v>451</v>
      </c>
      <c r="G319" s="312" t="s">
        <v>451</v>
      </c>
      <c r="H319" s="312" t="s">
        <v>451</v>
      </c>
      <c r="I319" s="348" t="s">
        <v>451</v>
      </c>
      <c r="J319" s="312" t="s">
        <v>451</v>
      </c>
      <c r="K319" s="311" t="s">
        <v>451</v>
      </c>
      <c r="L319" s="312" t="s">
        <v>451</v>
      </c>
      <c r="M319" s="312" t="s">
        <v>451</v>
      </c>
      <c r="N319" s="312" t="s">
        <v>451</v>
      </c>
      <c r="O319" s="312" t="s">
        <v>451</v>
      </c>
      <c r="P319" s="312" t="s">
        <v>451</v>
      </c>
      <c r="Q319" s="348" t="s">
        <v>451</v>
      </c>
      <c r="R319" s="312" t="s">
        <v>451</v>
      </c>
      <c r="S319" s="311" t="s">
        <v>451</v>
      </c>
      <c r="T319" s="312" t="s">
        <v>451</v>
      </c>
      <c r="U319" s="312" t="s">
        <v>451</v>
      </c>
      <c r="V319" s="312" t="s">
        <v>451</v>
      </c>
      <c r="W319" s="312" t="s">
        <v>451</v>
      </c>
      <c r="X319" s="312" t="s">
        <v>451</v>
      </c>
      <c r="Y319" s="348" t="s">
        <v>451</v>
      </c>
      <c r="Z319" s="312" t="s">
        <v>451</v>
      </c>
      <c r="AA319" s="311" t="s">
        <v>451</v>
      </c>
      <c r="AB319" s="312" t="s">
        <v>451</v>
      </c>
      <c r="AC319" s="312" t="s">
        <v>451</v>
      </c>
      <c r="AD319" s="312" t="s">
        <v>451</v>
      </c>
      <c r="AE319" s="312" t="s">
        <v>451</v>
      </c>
      <c r="AF319" s="312" t="s">
        <v>451</v>
      </c>
      <c r="AG319" s="348" t="s">
        <v>451</v>
      </c>
      <c r="AH319" s="312" t="s">
        <v>451</v>
      </c>
      <c r="AI319" s="311" t="s">
        <v>451</v>
      </c>
      <c r="AJ319" s="312" t="s">
        <v>451</v>
      </c>
      <c r="AK319" s="312" t="s">
        <v>451</v>
      </c>
      <c r="AL319" s="312" t="s">
        <v>451</v>
      </c>
      <c r="AM319" s="312" t="s">
        <v>451</v>
      </c>
      <c r="AN319" s="312" t="s">
        <v>451</v>
      </c>
      <c r="AO319" s="348" t="s">
        <v>451</v>
      </c>
      <c r="AP319" s="312" t="s">
        <v>451</v>
      </c>
      <c r="AQ319" s="311" t="s">
        <v>451</v>
      </c>
      <c r="AR319" s="312" t="s">
        <v>451</v>
      </c>
      <c r="AS319" s="312" t="s">
        <v>451</v>
      </c>
      <c r="AT319" s="312" t="s">
        <v>451</v>
      </c>
      <c r="AU319" s="312" t="s">
        <v>451</v>
      </c>
      <c r="AV319" s="312" t="s">
        <v>451</v>
      </c>
      <c r="AW319" s="348" t="s">
        <v>451</v>
      </c>
      <c r="AX319" s="312" t="s">
        <v>451</v>
      </c>
      <c r="AY319" s="311" t="s">
        <v>451</v>
      </c>
      <c r="AZ319" s="312" t="s">
        <v>451</v>
      </c>
      <c r="BA319" s="312" t="s">
        <v>451</v>
      </c>
      <c r="BB319" s="312" t="s">
        <v>451</v>
      </c>
      <c r="BC319" s="312" t="s">
        <v>451</v>
      </c>
      <c r="BD319" s="312" t="s">
        <v>451</v>
      </c>
      <c r="BE319" s="348" t="s">
        <v>451</v>
      </c>
      <c r="BF319" s="312" t="s">
        <v>451</v>
      </c>
      <c r="BG319" s="311" t="s">
        <v>451</v>
      </c>
      <c r="BH319" s="312" t="s">
        <v>451</v>
      </c>
      <c r="BI319" s="312" t="s">
        <v>451</v>
      </c>
      <c r="BJ319" s="312">
        <v>1</v>
      </c>
      <c r="BK319" s="312" t="s">
        <v>451</v>
      </c>
      <c r="BL319" s="348">
        <v>1</v>
      </c>
      <c r="BM319" s="312">
        <v>2</v>
      </c>
      <c r="BN319" s="311" t="s">
        <v>451</v>
      </c>
      <c r="BO319" s="312" t="s">
        <v>451</v>
      </c>
      <c r="BP319" s="312" t="s">
        <v>451</v>
      </c>
      <c r="BQ319" s="312" t="s">
        <v>451</v>
      </c>
      <c r="BR319" s="312" t="s">
        <v>451</v>
      </c>
      <c r="BS319" s="348">
        <v>2</v>
      </c>
      <c r="BT319" s="348">
        <v>2</v>
      </c>
    </row>
    <row r="320" spans="2:72">
      <c r="B320" s="737" t="s">
        <v>559</v>
      </c>
      <c r="C320" s="311" t="s">
        <v>451</v>
      </c>
      <c r="D320" s="312" t="s">
        <v>451</v>
      </c>
      <c r="E320" s="312" t="s">
        <v>451</v>
      </c>
      <c r="F320" s="312" t="s">
        <v>451</v>
      </c>
      <c r="G320" s="312" t="s">
        <v>451</v>
      </c>
      <c r="H320" s="312" t="s">
        <v>451</v>
      </c>
      <c r="I320" s="348" t="s">
        <v>451</v>
      </c>
      <c r="J320" s="312" t="s">
        <v>451</v>
      </c>
      <c r="K320" s="311" t="s">
        <v>451</v>
      </c>
      <c r="L320" s="312" t="s">
        <v>451</v>
      </c>
      <c r="M320" s="312" t="s">
        <v>451</v>
      </c>
      <c r="N320" s="312" t="s">
        <v>451</v>
      </c>
      <c r="O320" s="312" t="s">
        <v>451</v>
      </c>
      <c r="P320" s="312" t="s">
        <v>451</v>
      </c>
      <c r="Q320" s="348" t="s">
        <v>451</v>
      </c>
      <c r="R320" s="312" t="s">
        <v>451</v>
      </c>
      <c r="S320" s="311" t="s">
        <v>451</v>
      </c>
      <c r="T320" s="312" t="s">
        <v>451</v>
      </c>
      <c r="U320" s="312" t="s">
        <v>451</v>
      </c>
      <c r="V320" s="312" t="s">
        <v>451</v>
      </c>
      <c r="W320" s="312" t="s">
        <v>451</v>
      </c>
      <c r="X320" s="312" t="s">
        <v>451</v>
      </c>
      <c r="Y320" s="348" t="s">
        <v>451</v>
      </c>
      <c r="Z320" s="312" t="s">
        <v>451</v>
      </c>
      <c r="AA320" s="311" t="s">
        <v>451</v>
      </c>
      <c r="AB320" s="312" t="s">
        <v>451</v>
      </c>
      <c r="AC320" s="312" t="s">
        <v>451</v>
      </c>
      <c r="AD320" s="312" t="s">
        <v>451</v>
      </c>
      <c r="AE320" s="312" t="s">
        <v>451</v>
      </c>
      <c r="AF320" s="312" t="s">
        <v>451</v>
      </c>
      <c r="AG320" s="348" t="s">
        <v>451</v>
      </c>
      <c r="AH320" s="312" t="s">
        <v>451</v>
      </c>
      <c r="AI320" s="311" t="s">
        <v>451</v>
      </c>
      <c r="AJ320" s="312" t="s">
        <v>451</v>
      </c>
      <c r="AK320" s="312" t="s">
        <v>451</v>
      </c>
      <c r="AL320" s="312" t="s">
        <v>451</v>
      </c>
      <c r="AM320" s="312" t="s">
        <v>451</v>
      </c>
      <c r="AN320" s="312" t="s">
        <v>451</v>
      </c>
      <c r="AO320" s="348" t="s">
        <v>451</v>
      </c>
      <c r="AP320" s="312" t="s">
        <v>451</v>
      </c>
      <c r="AQ320" s="311" t="s">
        <v>451</v>
      </c>
      <c r="AR320" s="312" t="s">
        <v>451</v>
      </c>
      <c r="AS320" s="312" t="s">
        <v>451</v>
      </c>
      <c r="AT320" s="312" t="s">
        <v>451</v>
      </c>
      <c r="AU320" s="312" t="s">
        <v>451</v>
      </c>
      <c r="AV320" s="312" t="s">
        <v>451</v>
      </c>
      <c r="AW320" s="348" t="s">
        <v>451</v>
      </c>
      <c r="AX320" s="312" t="s">
        <v>451</v>
      </c>
      <c r="AY320" s="311" t="s">
        <v>451</v>
      </c>
      <c r="AZ320" s="312" t="s">
        <v>451</v>
      </c>
      <c r="BA320" s="312" t="s">
        <v>451</v>
      </c>
      <c r="BB320" s="312" t="s">
        <v>451</v>
      </c>
      <c r="BC320" s="312" t="s">
        <v>451</v>
      </c>
      <c r="BD320" s="312" t="s">
        <v>451</v>
      </c>
      <c r="BE320" s="348" t="s">
        <v>451</v>
      </c>
      <c r="BF320" s="312" t="s">
        <v>451</v>
      </c>
      <c r="BG320" s="311" t="s">
        <v>451</v>
      </c>
      <c r="BH320" s="312" t="s">
        <v>451</v>
      </c>
      <c r="BI320" s="312" t="s">
        <v>451</v>
      </c>
      <c r="BJ320" s="312" t="s">
        <v>451</v>
      </c>
      <c r="BK320" s="312" t="s">
        <v>451</v>
      </c>
      <c r="BL320" s="348" t="s">
        <v>451</v>
      </c>
      <c r="BM320" s="312" t="s">
        <v>451</v>
      </c>
      <c r="BN320" s="311" t="s">
        <v>451</v>
      </c>
      <c r="BO320" s="312" t="s">
        <v>451</v>
      </c>
      <c r="BP320" s="312">
        <v>1</v>
      </c>
      <c r="BQ320" s="312" t="s">
        <v>451</v>
      </c>
      <c r="BR320" s="312" t="s">
        <v>451</v>
      </c>
      <c r="BS320" s="348" t="s">
        <v>451</v>
      </c>
      <c r="BT320" s="348">
        <v>1</v>
      </c>
    </row>
    <row r="321" spans="2:72">
      <c r="B321" s="737" t="s">
        <v>526</v>
      </c>
      <c r="C321" s="311" t="s">
        <v>451</v>
      </c>
      <c r="D321" s="312" t="s">
        <v>451</v>
      </c>
      <c r="E321" s="312" t="s">
        <v>451</v>
      </c>
      <c r="F321" s="312" t="s">
        <v>451</v>
      </c>
      <c r="G321" s="312" t="s">
        <v>451</v>
      </c>
      <c r="H321" s="312" t="s">
        <v>451</v>
      </c>
      <c r="I321" s="348" t="s">
        <v>451</v>
      </c>
      <c r="J321" s="312" t="s">
        <v>451</v>
      </c>
      <c r="K321" s="311" t="s">
        <v>451</v>
      </c>
      <c r="L321" s="312" t="s">
        <v>451</v>
      </c>
      <c r="M321" s="312" t="s">
        <v>451</v>
      </c>
      <c r="N321" s="312" t="s">
        <v>451</v>
      </c>
      <c r="O321" s="312" t="s">
        <v>451</v>
      </c>
      <c r="P321" s="312" t="s">
        <v>451</v>
      </c>
      <c r="Q321" s="348" t="s">
        <v>451</v>
      </c>
      <c r="R321" s="312" t="s">
        <v>451</v>
      </c>
      <c r="S321" s="311" t="s">
        <v>451</v>
      </c>
      <c r="T321" s="312" t="s">
        <v>451</v>
      </c>
      <c r="U321" s="312" t="s">
        <v>451</v>
      </c>
      <c r="V321" s="312" t="s">
        <v>451</v>
      </c>
      <c r="W321" s="312" t="s">
        <v>451</v>
      </c>
      <c r="X321" s="312" t="s">
        <v>451</v>
      </c>
      <c r="Y321" s="348" t="s">
        <v>451</v>
      </c>
      <c r="Z321" s="312" t="s">
        <v>451</v>
      </c>
      <c r="AA321" s="311" t="s">
        <v>451</v>
      </c>
      <c r="AB321" s="312" t="s">
        <v>451</v>
      </c>
      <c r="AC321" s="312" t="s">
        <v>451</v>
      </c>
      <c r="AD321" s="312" t="s">
        <v>451</v>
      </c>
      <c r="AE321" s="312" t="s">
        <v>451</v>
      </c>
      <c r="AF321" s="312" t="s">
        <v>451</v>
      </c>
      <c r="AG321" s="348" t="s">
        <v>451</v>
      </c>
      <c r="AH321" s="312" t="s">
        <v>451</v>
      </c>
      <c r="AI321" s="311" t="s">
        <v>451</v>
      </c>
      <c r="AJ321" s="312" t="s">
        <v>451</v>
      </c>
      <c r="AK321" s="312" t="s">
        <v>451</v>
      </c>
      <c r="AL321" s="312" t="s">
        <v>451</v>
      </c>
      <c r="AM321" s="312" t="s">
        <v>451</v>
      </c>
      <c r="AN321" s="312" t="s">
        <v>451</v>
      </c>
      <c r="AO321" s="348" t="s">
        <v>451</v>
      </c>
      <c r="AP321" s="312" t="s">
        <v>451</v>
      </c>
      <c r="AQ321" s="311" t="s">
        <v>451</v>
      </c>
      <c r="AR321" s="312" t="s">
        <v>451</v>
      </c>
      <c r="AS321" s="312" t="s">
        <v>451</v>
      </c>
      <c r="AT321" s="312" t="s">
        <v>451</v>
      </c>
      <c r="AU321" s="312" t="s">
        <v>451</v>
      </c>
      <c r="AV321" s="312" t="s">
        <v>451</v>
      </c>
      <c r="AW321" s="348" t="s">
        <v>451</v>
      </c>
      <c r="AX321" s="312" t="s">
        <v>451</v>
      </c>
      <c r="AY321" s="311" t="s">
        <v>451</v>
      </c>
      <c r="AZ321" s="312" t="s">
        <v>451</v>
      </c>
      <c r="BA321" s="312" t="s">
        <v>451</v>
      </c>
      <c r="BB321" s="312" t="s">
        <v>451</v>
      </c>
      <c r="BC321" s="312" t="s">
        <v>451</v>
      </c>
      <c r="BD321" s="312" t="s">
        <v>451</v>
      </c>
      <c r="BE321" s="348" t="s">
        <v>451</v>
      </c>
      <c r="BF321" s="312" t="s">
        <v>451</v>
      </c>
      <c r="BG321" s="311" t="s">
        <v>451</v>
      </c>
      <c r="BH321" s="312" t="s">
        <v>451</v>
      </c>
      <c r="BI321" s="312" t="s">
        <v>451</v>
      </c>
      <c r="BJ321" s="312" t="s">
        <v>451</v>
      </c>
      <c r="BK321" s="312" t="s">
        <v>451</v>
      </c>
      <c r="BL321" s="348" t="s">
        <v>451</v>
      </c>
      <c r="BM321" s="312" t="s">
        <v>451</v>
      </c>
      <c r="BN321" s="311">
        <v>2</v>
      </c>
      <c r="BO321" s="312">
        <v>1</v>
      </c>
      <c r="BP321" s="312" t="s">
        <v>451</v>
      </c>
      <c r="BQ321" s="312" t="s">
        <v>451</v>
      </c>
      <c r="BR321" s="312" t="s">
        <v>451</v>
      </c>
      <c r="BS321" s="348" t="s">
        <v>451</v>
      </c>
      <c r="BT321" s="348">
        <v>3</v>
      </c>
    </row>
    <row r="322" spans="2:72">
      <c r="B322" s="737" t="s">
        <v>529</v>
      </c>
      <c r="C322" s="311" t="s">
        <v>451</v>
      </c>
      <c r="D322" s="312" t="s">
        <v>451</v>
      </c>
      <c r="E322" s="312" t="s">
        <v>451</v>
      </c>
      <c r="F322" s="312" t="s">
        <v>451</v>
      </c>
      <c r="G322" s="312" t="s">
        <v>451</v>
      </c>
      <c r="H322" s="312" t="s">
        <v>451</v>
      </c>
      <c r="I322" s="348" t="s">
        <v>451</v>
      </c>
      <c r="J322" s="312" t="s">
        <v>451</v>
      </c>
      <c r="K322" s="311" t="s">
        <v>451</v>
      </c>
      <c r="L322" s="312" t="s">
        <v>451</v>
      </c>
      <c r="M322" s="312" t="s">
        <v>451</v>
      </c>
      <c r="N322" s="312" t="s">
        <v>451</v>
      </c>
      <c r="O322" s="312" t="s">
        <v>451</v>
      </c>
      <c r="P322" s="312" t="s">
        <v>451</v>
      </c>
      <c r="Q322" s="348" t="s">
        <v>451</v>
      </c>
      <c r="R322" s="312" t="s">
        <v>451</v>
      </c>
      <c r="S322" s="311" t="s">
        <v>451</v>
      </c>
      <c r="T322" s="312" t="s">
        <v>451</v>
      </c>
      <c r="U322" s="312" t="s">
        <v>451</v>
      </c>
      <c r="V322" s="312" t="s">
        <v>451</v>
      </c>
      <c r="W322" s="312" t="s">
        <v>451</v>
      </c>
      <c r="X322" s="312" t="s">
        <v>451</v>
      </c>
      <c r="Y322" s="348" t="s">
        <v>451</v>
      </c>
      <c r="Z322" s="312" t="s">
        <v>451</v>
      </c>
      <c r="AA322" s="311" t="s">
        <v>451</v>
      </c>
      <c r="AB322" s="312" t="s">
        <v>451</v>
      </c>
      <c r="AC322" s="312" t="s">
        <v>451</v>
      </c>
      <c r="AD322" s="312" t="s">
        <v>451</v>
      </c>
      <c r="AE322" s="312" t="s">
        <v>451</v>
      </c>
      <c r="AF322" s="312" t="s">
        <v>451</v>
      </c>
      <c r="AG322" s="348" t="s">
        <v>451</v>
      </c>
      <c r="AH322" s="312" t="s">
        <v>451</v>
      </c>
      <c r="AI322" s="311" t="s">
        <v>451</v>
      </c>
      <c r="AJ322" s="312" t="s">
        <v>451</v>
      </c>
      <c r="AK322" s="312" t="s">
        <v>451</v>
      </c>
      <c r="AL322" s="312" t="s">
        <v>451</v>
      </c>
      <c r="AM322" s="312" t="s">
        <v>451</v>
      </c>
      <c r="AN322" s="312" t="s">
        <v>451</v>
      </c>
      <c r="AO322" s="348" t="s">
        <v>451</v>
      </c>
      <c r="AP322" s="312" t="s">
        <v>451</v>
      </c>
      <c r="AQ322" s="311" t="s">
        <v>451</v>
      </c>
      <c r="AR322" s="312" t="s">
        <v>451</v>
      </c>
      <c r="AS322" s="312" t="s">
        <v>451</v>
      </c>
      <c r="AT322" s="312" t="s">
        <v>451</v>
      </c>
      <c r="AU322" s="312" t="s">
        <v>451</v>
      </c>
      <c r="AV322" s="312" t="s">
        <v>451</v>
      </c>
      <c r="AW322" s="348" t="s">
        <v>451</v>
      </c>
      <c r="AX322" s="312" t="s">
        <v>451</v>
      </c>
      <c r="AY322" s="311" t="s">
        <v>451</v>
      </c>
      <c r="AZ322" s="312" t="s">
        <v>451</v>
      </c>
      <c r="BA322" s="312" t="s">
        <v>451</v>
      </c>
      <c r="BB322" s="312" t="s">
        <v>451</v>
      </c>
      <c r="BC322" s="312" t="s">
        <v>451</v>
      </c>
      <c r="BD322" s="312" t="s">
        <v>451</v>
      </c>
      <c r="BE322" s="348" t="s">
        <v>451</v>
      </c>
      <c r="BF322" s="312" t="s">
        <v>451</v>
      </c>
      <c r="BG322" s="311" t="s">
        <v>451</v>
      </c>
      <c r="BH322" s="312" t="s">
        <v>451</v>
      </c>
      <c r="BI322" s="312" t="s">
        <v>451</v>
      </c>
      <c r="BJ322" s="312" t="s">
        <v>451</v>
      </c>
      <c r="BK322" s="312" t="s">
        <v>451</v>
      </c>
      <c r="BL322" s="348" t="s">
        <v>451</v>
      </c>
      <c r="BM322" s="312" t="s">
        <v>451</v>
      </c>
      <c r="BN322" s="311" t="s">
        <v>451</v>
      </c>
      <c r="BO322" s="312">
        <v>6</v>
      </c>
      <c r="BP322" s="312" t="s">
        <v>451</v>
      </c>
      <c r="BQ322" s="312">
        <v>1</v>
      </c>
      <c r="BR322" s="312">
        <v>12</v>
      </c>
      <c r="BS322" s="348">
        <v>1</v>
      </c>
      <c r="BT322" s="348">
        <v>20</v>
      </c>
    </row>
    <row r="323" spans="2:72">
      <c r="B323" s="737" t="s">
        <v>507</v>
      </c>
      <c r="C323" s="311" t="s">
        <v>451</v>
      </c>
      <c r="D323" s="312" t="s">
        <v>451</v>
      </c>
      <c r="E323" s="312" t="s">
        <v>451</v>
      </c>
      <c r="F323" s="312" t="s">
        <v>451</v>
      </c>
      <c r="G323" s="312" t="s">
        <v>451</v>
      </c>
      <c r="H323" s="312" t="s">
        <v>451</v>
      </c>
      <c r="I323" s="348" t="s">
        <v>451</v>
      </c>
      <c r="J323" s="312" t="s">
        <v>451</v>
      </c>
      <c r="K323" s="311" t="s">
        <v>451</v>
      </c>
      <c r="L323" s="312" t="s">
        <v>451</v>
      </c>
      <c r="M323" s="312" t="s">
        <v>451</v>
      </c>
      <c r="N323" s="312" t="s">
        <v>451</v>
      </c>
      <c r="O323" s="312" t="s">
        <v>451</v>
      </c>
      <c r="P323" s="312" t="s">
        <v>451</v>
      </c>
      <c r="Q323" s="348" t="s">
        <v>451</v>
      </c>
      <c r="R323" s="312" t="s">
        <v>451</v>
      </c>
      <c r="S323" s="311" t="s">
        <v>451</v>
      </c>
      <c r="T323" s="312" t="s">
        <v>451</v>
      </c>
      <c r="U323" s="312" t="s">
        <v>451</v>
      </c>
      <c r="V323" s="312" t="s">
        <v>451</v>
      </c>
      <c r="W323" s="312" t="s">
        <v>451</v>
      </c>
      <c r="X323" s="312" t="s">
        <v>451</v>
      </c>
      <c r="Y323" s="348" t="s">
        <v>451</v>
      </c>
      <c r="Z323" s="312" t="s">
        <v>451</v>
      </c>
      <c r="AA323" s="311" t="s">
        <v>451</v>
      </c>
      <c r="AB323" s="312" t="s">
        <v>451</v>
      </c>
      <c r="AC323" s="312" t="s">
        <v>451</v>
      </c>
      <c r="AD323" s="312" t="s">
        <v>451</v>
      </c>
      <c r="AE323" s="312" t="s">
        <v>451</v>
      </c>
      <c r="AF323" s="312" t="s">
        <v>451</v>
      </c>
      <c r="AG323" s="348" t="s">
        <v>451</v>
      </c>
      <c r="AH323" s="312" t="s">
        <v>451</v>
      </c>
      <c r="AI323" s="311" t="s">
        <v>451</v>
      </c>
      <c r="AJ323" s="312" t="s">
        <v>451</v>
      </c>
      <c r="AK323" s="312" t="s">
        <v>451</v>
      </c>
      <c r="AL323" s="312" t="s">
        <v>451</v>
      </c>
      <c r="AM323" s="312" t="s">
        <v>451</v>
      </c>
      <c r="AN323" s="312" t="s">
        <v>451</v>
      </c>
      <c r="AO323" s="348" t="s">
        <v>451</v>
      </c>
      <c r="AP323" s="312" t="s">
        <v>451</v>
      </c>
      <c r="AQ323" s="311" t="s">
        <v>451</v>
      </c>
      <c r="AR323" s="312" t="s">
        <v>451</v>
      </c>
      <c r="AS323" s="312" t="s">
        <v>451</v>
      </c>
      <c r="AT323" s="312" t="s">
        <v>451</v>
      </c>
      <c r="AU323" s="312" t="s">
        <v>451</v>
      </c>
      <c r="AV323" s="312" t="s">
        <v>451</v>
      </c>
      <c r="AW323" s="348" t="s">
        <v>451</v>
      </c>
      <c r="AX323" s="312" t="s">
        <v>451</v>
      </c>
      <c r="AY323" s="311" t="s">
        <v>451</v>
      </c>
      <c r="AZ323" s="312" t="s">
        <v>451</v>
      </c>
      <c r="BA323" s="312" t="s">
        <v>451</v>
      </c>
      <c r="BB323" s="312" t="s">
        <v>451</v>
      </c>
      <c r="BC323" s="312" t="s">
        <v>451</v>
      </c>
      <c r="BD323" s="312" t="s">
        <v>451</v>
      </c>
      <c r="BE323" s="348" t="s">
        <v>451</v>
      </c>
      <c r="BF323" s="312" t="s">
        <v>451</v>
      </c>
      <c r="BG323" s="311" t="s">
        <v>451</v>
      </c>
      <c r="BH323" s="312" t="s">
        <v>451</v>
      </c>
      <c r="BI323" s="312" t="s">
        <v>451</v>
      </c>
      <c r="BJ323" s="312" t="s">
        <v>451</v>
      </c>
      <c r="BK323" s="312" t="s">
        <v>451</v>
      </c>
      <c r="BL323" s="348" t="s">
        <v>451</v>
      </c>
      <c r="BM323" s="312" t="s">
        <v>451</v>
      </c>
      <c r="BN323" s="311">
        <v>2</v>
      </c>
      <c r="BO323" s="312" t="s">
        <v>451</v>
      </c>
      <c r="BP323" s="312">
        <v>2</v>
      </c>
      <c r="BQ323" s="312">
        <v>1</v>
      </c>
      <c r="BR323" s="312" t="s">
        <v>451</v>
      </c>
      <c r="BS323" s="348">
        <v>8</v>
      </c>
      <c r="BT323" s="348">
        <v>13</v>
      </c>
    </row>
    <row r="324" spans="2:72">
      <c r="B324" s="736" t="s">
        <v>560</v>
      </c>
      <c r="C324" s="354" t="s">
        <v>451</v>
      </c>
      <c r="D324" s="355" t="s">
        <v>451</v>
      </c>
      <c r="E324" s="355" t="s">
        <v>451</v>
      </c>
      <c r="F324" s="355" t="s">
        <v>451</v>
      </c>
      <c r="G324" s="355" t="s">
        <v>451</v>
      </c>
      <c r="H324" s="355" t="s">
        <v>451</v>
      </c>
      <c r="I324" s="356" t="s">
        <v>451</v>
      </c>
      <c r="J324" s="355" t="s">
        <v>451</v>
      </c>
      <c r="K324" s="354" t="s">
        <v>451</v>
      </c>
      <c r="L324" s="355" t="s">
        <v>451</v>
      </c>
      <c r="M324" s="355" t="s">
        <v>451</v>
      </c>
      <c r="N324" s="355" t="s">
        <v>451</v>
      </c>
      <c r="O324" s="355" t="s">
        <v>451</v>
      </c>
      <c r="P324" s="355" t="s">
        <v>451</v>
      </c>
      <c r="Q324" s="356" t="s">
        <v>451</v>
      </c>
      <c r="R324" s="355" t="s">
        <v>451</v>
      </c>
      <c r="S324" s="354" t="s">
        <v>451</v>
      </c>
      <c r="T324" s="355" t="s">
        <v>451</v>
      </c>
      <c r="U324" s="355" t="s">
        <v>451</v>
      </c>
      <c r="V324" s="355" t="s">
        <v>451</v>
      </c>
      <c r="W324" s="355" t="s">
        <v>451</v>
      </c>
      <c r="X324" s="355" t="s">
        <v>451</v>
      </c>
      <c r="Y324" s="356" t="s">
        <v>451</v>
      </c>
      <c r="Z324" s="355" t="s">
        <v>451</v>
      </c>
      <c r="AA324" s="354" t="s">
        <v>451</v>
      </c>
      <c r="AB324" s="355" t="s">
        <v>451</v>
      </c>
      <c r="AC324" s="355" t="s">
        <v>451</v>
      </c>
      <c r="AD324" s="355" t="s">
        <v>451</v>
      </c>
      <c r="AE324" s="355" t="s">
        <v>451</v>
      </c>
      <c r="AF324" s="355" t="s">
        <v>451</v>
      </c>
      <c r="AG324" s="356" t="s">
        <v>451</v>
      </c>
      <c r="AH324" s="355" t="s">
        <v>451</v>
      </c>
      <c r="AI324" s="354" t="s">
        <v>451</v>
      </c>
      <c r="AJ324" s="355" t="s">
        <v>451</v>
      </c>
      <c r="AK324" s="355" t="s">
        <v>451</v>
      </c>
      <c r="AL324" s="355" t="s">
        <v>451</v>
      </c>
      <c r="AM324" s="355" t="s">
        <v>451</v>
      </c>
      <c r="AN324" s="355" t="s">
        <v>451</v>
      </c>
      <c r="AO324" s="356" t="s">
        <v>451</v>
      </c>
      <c r="AP324" s="355" t="s">
        <v>451</v>
      </c>
      <c r="AQ324" s="354" t="s">
        <v>451</v>
      </c>
      <c r="AR324" s="355" t="s">
        <v>451</v>
      </c>
      <c r="AS324" s="355" t="s">
        <v>451</v>
      </c>
      <c r="AT324" s="355" t="s">
        <v>451</v>
      </c>
      <c r="AU324" s="355" t="s">
        <v>451</v>
      </c>
      <c r="AV324" s="355" t="s">
        <v>451</v>
      </c>
      <c r="AW324" s="356" t="s">
        <v>451</v>
      </c>
      <c r="AX324" s="355" t="s">
        <v>451</v>
      </c>
      <c r="AY324" s="354" t="s">
        <v>451</v>
      </c>
      <c r="AZ324" s="355" t="s">
        <v>451</v>
      </c>
      <c r="BA324" s="355" t="s">
        <v>451</v>
      </c>
      <c r="BB324" s="355" t="s">
        <v>451</v>
      </c>
      <c r="BC324" s="355" t="s">
        <v>451</v>
      </c>
      <c r="BD324" s="355" t="s">
        <v>451</v>
      </c>
      <c r="BE324" s="356" t="s">
        <v>451</v>
      </c>
      <c r="BF324" s="355" t="s">
        <v>451</v>
      </c>
      <c r="BG324" s="354" t="s">
        <v>451</v>
      </c>
      <c r="BH324" s="355" t="s">
        <v>451</v>
      </c>
      <c r="BI324" s="355" t="s">
        <v>451</v>
      </c>
      <c r="BJ324" s="355" t="s">
        <v>451</v>
      </c>
      <c r="BK324" s="355" t="s">
        <v>451</v>
      </c>
      <c r="BL324" s="356" t="s">
        <v>451</v>
      </c>
      <c r="BM324" s="355" t="s">
        <v>451</v>
      </c>
      <c r="BN324" s="354">
        <v>2</v>
      </c>
      <c r="BO324" s="355">
        <v>2</v>
      </c>
      <c r="BP324" s="355">
        <v>3</v>
      </c>
      <c r="BQ324" s="355">
        <v>2</v>
      </c>
      <c r="BR324" s="355">
        <v>4</v>
      </c>
      <c r="BS324" s="356">
        <v>2</v>
      </c>
      <c r="BT324" s="356">
        <v>15</v>
      </c>
    </row>
    <row r="325" spans="2:72">
      <c r="B325" s="737" t="s">
        <v>529</v>
      </c>
      <c r="C325" s="311" t="s">
        <v>451</v>
      </c>
      <c r="D325" s="312" t="s">
        <v>451</v>
      </c>
      <c r="E325" s="312" t="s">
        <v>451</v>
      </c>
      <c r="F325" s="312" t="s">
        <v>451</v>
      </c>
      <c r="G325" s="312" t="s">
        <v>451</v>
      </c>
      <c r="H325" s="312" t="s">
        <v>451</v>
      </c>
      <c r="I325" s="348" t="s">
        <v>451</v>
      </c>
      <c r="J325" s="312" t="s">
        <v>451</v>
      </c>
      <c r="K325" s="311" t="s">
        <v>451</v>
      </c>
      <c r="L325" s="312" t="s">
        <v>451</v>
      </c>
      <c r="M325" s="312" t="s">
        <v>451</v>
      </c>
      <c r="N325" s="312" t="s">
        <v>451</v>
      </c>
      <c r="O325" s="312" t="s">
        <v>451</v>
      </c>
      <c r="P325" s="312" t="s">
        <v>451</v>
      </c>
      <c r="Q325" s="348" t="s">
        <v>451</v>
      </c>
      <c r="R325" s="312" t="s">
        <v>451</v>
      </c>
      <c r="S325" s="311" t="s">
        <v>451</v>
      </c>
      <c r="T325" s="312" t="s">
        <v>451</v>
      </c>
      <c r="U325" s="312" t="s">
        <v>451</v>
      </c>
      <c r="V325" s="312" t="s">
        <v>451</v>
      </c>
      <c r="W325" s="312" t="s">
        <v>451</v>
      </c>
      <c r="X325" s="312" t="s">
        <v>451</v>
      </c>
      <c r="Y325" s="348" t="s">
        <v>451</v>
      </c>
      <c r="Z325" s="312" t="s">
        <v>451</v>
      </c>
      <c r="AA325" s="311" t="s">
        <v>451</v>
      </c>
      <c r="AB325" s="312" t="s">
        <v>451</v>
      </c>
      <c r="AC325" s="312" t="s">
        <v>451</v>
      </c>
      <c r="AD325" s="312" t="s">
        <v>451</v>
      </c>
      <c r="AE325" s="312" t="s">
        <v>451</v>
      </c>
      <c r="AF325" s="312" t="s">
        <v>451</v>
      </c>
      <c r="AG325" s="348" t="s">
        <v>451</v>
      </c>
      <c r="AH325" s="312" t="s">
        <v>451</v>
      </c>
      <c r="AI325" s="311" t="s">
        <v>451</v>
      </c>
      <c r="AJ325" s="312" t="s">
        <v>451</v>
      </c>
      <c r="AK325" s="312" t="s">
        <v>451</v>
      </c>
      <c r="AL325" s="312" t="s">
        <v>451</v>
      </c>
      <c r="AM325" s="312" t="s">
        <v>451</v>
      </c>
      <c r="AN325" s="312" t="s">
        <v>451</v>
      </c>
      <c r="AO325" s="348" t="s">
        <v>451</v>
      </c>
      <c r="AP325" s="312" t="s">
        <v>451</v>
      </c>
      <c r="AQ325" s="311" t="s">
        <v>451</v>
      </c>
      <c r="AR325" s="312" t="s">
        <v>451</v>
      </c>
      <c r="AS325" s="312" t="s">
        <v>451</v>
      </c>
      <c r="AT325" s="312" t="s">
        <v>451</v>
      </c>
      <c r="AU325" s="312" t="s">
        <v>451</v>
      </c>
      <c r="AV325" s="312" t="s">
        <v>451</v>
      </c>
      <c r="AW325" s="348" t="s">
        <v>451</v>
      </c>
      <c r="AX325" s="312" t="s">
        <v>451</v>
      </c>
      <c r="AY325" s="311" t="s">
        <v>451</v>
      </c>
      <c r="AZ325" s="312" t="s">
        <v>451</v>
      </c>
      <c r="BA325" s="312" t="s">
        <v>451</v>
      </c>
      <c r="BB325" s="312" t="s">
        <v>451</v>
      </c>
      <c r="BC325" s="312" t="s">
        <v>451</v>
      </c>
      <c r="BD325" s="312" t="s">
        <v>451</v>
      </c>
      <c r="BE325" s="348" t="s">
        <v>451</v>
      </c>
      <c r="BF325" s="312" t="s">
        <v>451</v>
      </c>
      <c r="BG325" s="311" t="s">
        <v>451</v>
      </c>
      <c r="BH325" s="312" t="s">
        <v>451</v>
      </c>
      <c r="BI325" s="312" t="s">
        <v>451</v>
      </c>
      <c r="BJ325" s="312" t="s">
        <v>451</v>
      </c>
      <c r="BK325" s="312" t="s">
        <v>451</v>
      </c>
      <c r="BL325" s="348" t="s">
        <v>451</v>
      </c>
      <c r="BM325" s="312" t="s">
        <v>451</v>
      </c>
      <c r="BN325" s="311">
        <v>1</v>
      </c>
      <c r="BO325" s="312">
        <v>2</v>
      </c>
      <c r="BP325" s="312">
        <v>2</v>
      </c>
      <c r="BQ325" s="312">
        <v>1</v>
      </c>
      <c r="BR325" s="312">
        <v>2</v>
      </c>
      <c r="BS325" s="348" t="s">
        <v>451</v>
      </c>
      <c r="BT325" s="348">
        <v>8</v>
      </c>
    </row>
    <row r="326" spans="2:72">
      <c r="B326" s="737" t="s">
        <v>540</v>
      </c>
      <c r="C326" s="311" t="s">
        <v>451</v>
      </c>
      <c r="D326" s="312" t="s">
        <v>451</v>
      </c>
      <c r="E326" s="312" t="s">
        <v>451</v>
      </c>
      <c r="F326" s="312" t="s">
        <v>451</v>
      </c>
      <c r="G326" s="312" t="s">
        <v>451</v>
      </c>
      <c r="H326" s="312" t="s">
        <v>451</v>
      </c>
      <c r="I326" s="348" t="s">
        <v>451</v>
      </c>
      <c r="J326" s="312" t="s">
        <v>451</v>
      </c>
      <c r="K326" s="311" t="s">
        <v>451</v>
      </c>
      <c r="L326" s="312" t="s">
        <v>451</v>
      </c>
      <c r="M326" s="312" t="s">
        <v>451</v>
      </c>
      <c r="N326" s="312" t="s">
        <v>451</v>
      </c>
      <c r="O326" s="312" t="s">
        <v>451</v>
      </c>
      <c r="P326" s="312" t="s">
        <v>451</v>
      </c>
      <c r="Q326" s="348" t="s">
        <v>451</v>
      </c>
      <c r="R326" s="312" t="s">
        <v>451</v>
      </c>
      <c r="S326" s="311" t="s">
        <v>451</v>
      </c>
      <c r="T326" s="312" t="s">
        <v>451</v>
      </c>
      <c r="U326" s="312" t="s">
        <v>451</v>
      </c>
      <c r="V326" s="312" t="s">
        <v>451</v>
      </c>
      <c r="W326" s="312" t="s">
        <v>451</v>
      </c>
      <c r="X326" s="312" t="s">
        <v>451</v>
      </c>
      <c r="Y326" s="348" t="s">
        <v>451</v>
      </c>
      <c r="Z326" s="312" t="s">
        <v>451</v>
      </c>
      <c r="AA326" s="311" t="s">
        <v>451</v>
      </c>
      <c r="AB326" s="312" t="s">
        <v>451</v>
      </c>
      <c r="AC326" s="312" t="s">
        <v>451</v>
      </c>
      <c r="AD326" s="312" t="s">
        <v>451</v>
      </c>
      <c r="AE326" s="312" t="s">
        <v>451</v>
      </c>
      <c r="AF326" s="312" t="s">
        <v>451</v>
      </c>
      <c r="AG326" s="348" t="s">
        <v>451</v>
      </c>
      <c r="AH326" s="312" t="s">
        <v>451</v>
      </c>
      <c r="AI326" s="311" t="s">
        <v>451</v>
      </c>
      <c r="AJ326" s="312" t="s">
        <v>451</v>
      </c>
      <c r="AK326" s="312" t="s">
        <v>451</v>
      </c>
      <c r="AL326" s="312" t="s">
        <v>451</v>
      </c>
      <c r="AM326" s="312" t="s">
        <v>451</v>
      </c>
      <c r="AN326" s="312" t="s">
        <v>451</v>
      </c>
      <c r="AO326" s="348" t="s">
        <v>451</v>
      </c>
      <c r="AP326" s="312" t="s">
        <v>451</v>
      </c>
      <c r="AQ326" s="311" t="s">
        <v>451</v>
      </c>
      <c r="AR326" s="312" t="s">
        <v>451</v>
      </c>
      <c r="AS326" s="312" t="s">
        <v>451</v>
      </c>
      <c r="AT326" s="312" t="s">
        <v>451</v>
      </c>
      <c r="AU326" s="312" t="s">
        <v>451</v>
      </c>
      <c r="AV326" s="312" t="s">
        <v>451</v>
      </c>
      <c r="AW326" s="348" t="s">
        <v>451</v>
      </c>
      <c r="AX326" s="312" t="s">
        <v>451</v>
      </c>
      <c r="AY326" s="311" t="s">
        <v>451</v>
      </c>
      <c r="AZ326" s="312" t="s">
        <v>451</v>
      </c>
      <c r="BA326" s="312" t="s">
        <v>451</v>
      </c>
      <c r="BB326" s="312" t="s">
        <v>451</v>
      </c>
      <c r="BC326" s="312" t="s">
        <v>451</v>
      </c>
      <c r="BD326" s="312" t="s">
        <v>451</v>
      </c>
      <c r="BE326" s="348" t="s">
        <v>451</v>
      </c>
      <c r="BF326" s="312" t="s">
        <v>451</v>
      </c>
      <c r="BG326" s="311" t="s">
        <v>451</v>
      </c>
      <c r="BH326" s="312" t="s">
        <v>451</v>
      </c>
      <c r="BI326" s="312" t="s">
        <v>451</v>
      </c>
      <c r="BJ326" s="312" t="s">
        <v>451</v>
      </c>
      <c r="BK326" s="312" t="s">
        <v>451</v>
      </c>
      <c r="BL326" s="348" t="s">
        <v>451</v>
      </c>
      <c r="BM326" s="312" t="s">
        <v>451</v>
      </c>
      <c r="BN326" s="311" t="s">
        <v>451</v>
      </c>
      <c r="BO326" s="312" t="s">
        <v>451</v>
      </c>
      <c r="BP326" s="312" t="s">
        <v>451</v>
      </c>
      <c r="BQ326" s="312">
        <v>1</v>
      </c>
      <c r="BR326" s="312">
        <v>1</v>
      </c>
      <c r="BS326" s="348">
        <v>1</v>
      </c>
      <c r="BT326" s="348">
        <v>3</v>
      </c>
    </row>
    <row r="327" spans="2:72">
      <c r="B327" s="737" t="s">
        <v>542</v>
      </c>
      <c r="C327" s="311" t="s">
        <v>451</v>
      </c>
      <c r="D327" s="312" t="s">
        <v>451</v>
      </c>
      <c r="E327" s="312" t="s">
        <v>451</v>
      </c>
      <c r="F327" s="312" t="s">
        <v>451</v>
      </c>
      <c r="G327" s="312" t="s">
        <v>451</v>
      </c>
      <c r="H327" s="312" t="s">
        <v>451</v>
      </c>
      <c r="I327" s="348" t="s">
        <v>451</v>
      </c>
      <c r="J327" s="312" t="s">
        <v>451</v>
      </c>
      <c r="K327" s="311" t="s">
        <v>451</v>
      </c>
      <c r="L327" s="312" t="s">
        <v>451</v>
      </c>
      <c r="M327" s="312" t="s">
        <v>451</v>
      </c>
      <c r="N327" s="312" t="s">
        <v>451</v>
      </c>
      <c r="O327" s="312" t="s">
        <v>451</v>
      </c>
      <c r="P327" s="312" t="s">
        <v>451</v>
      </c>
      <c r="Q327" s="348" t="s">
        <v>451</v>
      </c>
      <c r="R327" s="312" t="s">
        <v>451</v>
      </c>
      <c r="S327" s="311" t="s">
        <v>451</v>
      </c>
      <c r="T327" s="312" t="s">
        <v>451</v>
      </c>
      <c r="U327" s="312" t="s">
        <v>451</v>
      </c>
      <c r="V327" s="312" t="s">
        <v>451</v>
      </c>
      <c r="W327" s="312" t="s">
        <v>451</v>
      </c>
      <c r="X327" s="312" t="s">
        <v>451</v>
      </c>
      <c r="Y327" s="348" t="s">
        <v>451</v>
      </c>
      <c r="Z327" s="312" t="s">
        <v>451</v>
      </c>
      <c r="AA327" s="311" t="s">
        <v>451</v>
      </c>
      <c r="AB327" s="312" t="s">
        <v>451</v>
      </c>
      <c r="AC327" s="312" t="s">
        <v>451</v>
      </c>
      <c r="AD327" s="312" t="s">
        <v>451</v>
      </c>
      <c r="AE327" s="312" t="s">
        <v>451</v>
      </c>
      <c r="AF327" s="312" t="s">
        <v>451</v>
      </c>
      <c r="AG327" s="348" t="s">
        <v>451</v>
      </c>
      <c r="AH327" s="312" t="s">
        <v>451</v>
      </c>
      <c r="AI327" s="311" t="s">
        <v>451</v>
      </c>
      <c r="AJ327" s="312" t="s">
        <v>451</v>
      </c>
      <c r="AK327" s="312" t="s">
        <v>451</v>
      </c>
      <c r="AL327" s="312" t="s">
        <v>451</v>
      </c>
      <c r="AM327" s="312" t="s">
        <v>451</v>
      </c>
      <c r="AN327" s="312" t="s">
        <v>451</v>
      </c>
      <c r="AO327" s="348" t="s">
        <v>451</v>
      </c>
      <c r="AP327" s="312" t="s">
        <v>451</v>
      </c>
      <c r="AQ327" s="311" t="s">
        <v>451</v>
      </c>
      <c r="AR327" s="312" t="s">
        <v>451</v>
      </c>
      <c r="AS327" s="312" t="s">
        <v>451</v>
      </c>
      <c r="AT327" s="312" t="s">
        <v>451</v>
      </c>
      <c r="AU327" s="312" t="s">
        <v>451</v>
      </c>
      <c r="AV327" s="312" t="s">
        <v>451</v>
      </c>
      <c r="AW327" s="348" t="s">
        <v>451</v>
      </c>
      <c r="AX327" s="312" t="s">
        <v>451</v>
      </c>
      <c r="AY327" s="311" t="s">
        <v>451</v>
      </c>
      <c r="AZ327" s="312" t="s">
        <v>451</v>
      </c>
      <c r="BA327" s="312" t="s">
        <v>451</v>
      </c>
      <c r="BB327" s="312" t="s">
        <v>451</v>
      </c>
      <c r="BC327" s="312" t="s">
        <v>451</v>
      </c>
      <c r="BD327" s="312" t="s">
        <v>451</v>
      </c>
      <c r="BE327" s="348" t="s">
        <v>451</v>
      </c>
      <c r="BF327" s="312" t="s">
        <v>451</v>
      </c>
      <c r="BG327" s="311" t="s">
        <v>451</v>
      </c>
      <c r="BH327" s="312" t="s">
        <v>451</v>
      </c>
      <c r="BI327" s="312" t="s">
        <v>451</v>
      </c>
      <c r="BJ327" s="312" t="s">
        <v>451</v>
      </c>
      <c r="BK327" s="312" t="s">
        <v>451</v>
      </c>
      <c r="BL327" s="348" t="s">
        <v>451</v>
      </c>
      <c r="BM327" s="312" t="s">
        <v>451</v>
      </c>
      <c r="BN327" s="311">
        <v>1</v>
      </c>
      <c r="BO327" s="312" t="s">
        <v>451</v>
      </c>
      <c r="BP327" s="312">
        <v>1</v>
      </c>
      <c r="BQ327" s="312" t="s">
        <v>451</v>
      </c>
      <c r="BR327" s="312">
        <v>1</v>
      </c>
      <c r="BS327" s="348">
        <v>1</v>
      </c>
      <c r="BT327" s="348">
        <v>4</v>
      </c>
    </row>
    <row r="328" spans="2:72">
      <c r="B328" s="736" t="s">
        <v>561</v>
      </c>
      <c r="C328" s="354" t="s">
        <v>451</v>
      </c>
      <c r="D328" s="355" t="s">
        <v>451</v>
      </c>
      <c r="E328" s="355" t="s">
        <v>451</v>
      </c>
      <c r="F328" s="355" t="s">
        <v>451</v>
      </c>
      <c r="G328" s="355" t="s">
        <v>451</v>
      </c>
      <c r="H328" s="355" t="s">
        <v>451</v>
      </c>
      <c r="I328" s="356" t="s">
        <v>451</v>
      </c>
      <c r="J328" s="355" t="s">
        <v>451</v>
      </c>
      <c r="K328" s="354" t="s">
        <v>451</v>
      </c>
      <c r="L328" s="355" t="s">
        <v>451</v>
      </c>
      <c r="M328" s="355" t="s">
        <v>451</v>
      </c>
      <c r="N328" s="355" t="s">
        <v>451</v>
      </c>
      <c r="O328" s="355" t="s">
        <v>451</v>
      </c>
      <c r="P328" s="355" t="s">
        <v>451</v>
      </c>
      <c r="Q328" s="356" t="s">
        <v>451</v>
      </c>
      <c r="R328" s="355" t="s">
        <v>451</v>
      </c>
      <c r="S328" s="354" t="s">
        <v>451</v>
      </c>
      <c r="T328" s="355" t="s">
        <v>451</v>
      </c>
      <c r="U328" s="355" t="s">
        <v>451</v>
      </c>
      <c r="V328" s="355" t="s">
        <v>451</v>
      </c>
      <c r="W328" s="355" t="s">
        <v>451</v>
      </c>
      <c r="X328" s="355" t="s">
        <v>451</v>
      </c>
      <c r="Y328" s="356" t="s">
        <v>451</v>
      </c>
      <c r="Z328" s="355" t="s">
        <v>451</v>
      </c>
      <c r="AA328" s="354" t="s">
        <v>451</v>
      </c>
      <c r="AB328" s="355" t="s">
        <v>451</v>
      </c>
      <c r="AC328" s="355" t="s">
        <v>451</v>
      </c>
      <c r="AD328" s="355" t="s">
        <v>451</v>
      </c>
      <c r="AE328" s="355" t="s">
        <v>451</v>
      </c>
      <c r="AF328" s="355" t="s">
        <v>451</v>
      </c>
      <c r="AG328" s="356" t="s">
        <v>451</v>
      </c>
      <c r="AH328" s="355" t="s">
        <v>451</v>
      </c>
      <c r="AI328" s="354" t="s">
        <v>451</v>
      </c>
      <c r="AJ328" s="355" t="s">
        <v>451</v>
      </c>
      <c r="AK328" s="355" t="s">
        <v>451</v>
      </c>
      <c r="AL328" s="355" t="s">
        <v>451</v>
      </c>
      <c r="AM328" s="355" t="s">
        <v>451</v>
      </c>
      <c r="AN328" s="355" t="s">
        <v>451</v>
      </c>
      <c r="AO328" s="356" t="s">
        <v>451</v>
      </c>
      <c r="AP328" s="355" t="s">
        <v>451</v>
      </c>
      <c r="AQ328" s="354" t="s">
        <v>451</v>
      </c>
      <c r="AR328" s="355" t="s">
        <v>451</v>
      </c>
      <c r="AS328" s="355" t="s">
        <v>451</v>
      </c>
      <c r="AT328" s="355" t="s">
        <v>451</v>
      </c>
      <c r="AU328" s="355" t="s">
        <v>451</v>
      </c>
      <c r="AV328" s="355" t="s">
        <v>451</v>
      </c>
      <c r="AW328" s="356" t="s">
        <v>451</v>
      </c>
      <c r="AX328" s="355" t="s">
        <v>451</v>
      </c>
      <c r="AY328" s="354" t="s">
        <v>451</v>
      </c>
      <c r="AZ328" s="355" t="s">
        <v>451</v>
      </c>
      <c r="BA328" s="355" t="s">
        <v>451</v>
      </c>
      <c r="BB328" s="355" t="s">
        <v>451</v>
      </c>
      <c r="BC328" s="355" t="s">
        <v>451</v>
      </c>
      <c r="BD328" s="355" t="s">
        <v>451</v>
      </c>
      <c r="BE328" s="356" t="s">
        <v>451</v>
      </c>
      <c r="BF328" s="355" t="s">
        <v>451</v>
      </c>
      <c r="BG328" s="354" t="s">
        <v>451</v>
      </c>
      <c r="BH328" s="355">
        <v>5</v>
      </c>
      <c r="BI328" s="355" t="s">
        <v>451</v>
      </c>
      <c r="BJ328" s="355">
        <v>4</v>
      </c>
      <c r="BK328" s="355" t="s">
        <v>451</v>
      </c>
      <c r="BL328" s="356">
        <v>1</v>
      </c>
      <c r="BM328" s="355">
        <v>10</v>
      </c>
      <c r="BN328" s="354" t="s">
        <v>451</v>
      </c>
      <c r="BO328" s="355">
        <v>5</v>
      </c>
      <c r="BP328" s="355" t="s">
        <v>451</v>
      </c>
      <c r="BQ328" s="355" t="s">
        <v>451</v>
      </c>
      <c r="BR328" s="355">
        <v>9</v>
      </c>
      <c r="BS328" s="356">
        <v>2</v>
      </c>
      <c r="BT328" s="356">
        <v>16</v>
      </c>
    </row>
    <row r="329" spans="2:72">
      <c r="B329" s="737" t="s">
        <v>523</v>
      </c>
      <c r="C329" s="311" t="s">
        <v>451</v>
      </c>
      <c r="D329" s="312" t="s">
        <v>451</v>
      </c>
      <c r="E329" s="312" t="s">
        <v>451</v>
      </c>
      <c r="F329" s="312" t="s">
        <v>451</v>
      </c>
      <c r="G329" s="312" t="s">
        <v>451</v>
      </c>
      <c r="H329" s="312" t="s">
        <v>451</v>
      </c>
      <c r="I329" s="348" t="s">
        <v>451</v>
      </c>
      <c r="J329" s="312" t="s">
        <v>451</v>
      </c>
      <c r="K329" s="311" t="s">
        <v>451</v>
      </c>
      <c r="L329" s="312" t="s">
        <v>451</v>
      </c>
      <c r="M329" s="312" t="s">
        <v>451</v>
      </c>
      <c r="N329" s="312" t="s">
        <v>451</v>
      </c>
      <c r="O329" s="312" t="s">
        <v>451</v>
      </c>
      <c r="P329" s="312" t="s">
        <v>451</v>
      </c>
      <c r="Q329" s="348" t="s">
        <v>451</v>
      </c>
      <c r="R329" s="312" t="s">
        <v>451</v>
      </c>
      <c r="S329" s="311" t="s">
        <v>451</v>
      </c>
      <c r="T329" s="312" t="s">
        <v>451</v>
      </c>
      <c r="U329" s="312" t="s">
        <v>451</v>
      </c>
      <c r="V329" s="312" t="s">
        <v>451</v>
      </c>
      <c r="W329" s="312" t="s">
        <v>451</v>
      </c>
      <c r="X329" s="312" t="s">
        <v>451</v>
      </c>
      <c r="Y329" s="348" t="s">
        <v>451</v>
      </c>
      <c r="Z329" s="312" t="s">
        <v>451</v>
      </c>
      <c r="AA329" s="311" t="s">
        <v>451</v>
      </c>
      <c r="AB329" s="312" t="s">
        <v>451</v>
      </c>
      <c r="AC329" s="312" t="s">
        <v>451</v>
      </c>
      <c r="AD329" s="312" t="s">
        <v>451</v>
      </c>
      <c r="AE329" s="312" t="s">
        <v>451</v>
      </c>
      <c r="AF329" s="312" t="s">
        <v>451</v>
      </c>
      <c r="AG329" s="348" t="s">
        <v>451</v>
      </c>
      <c r="AH329" s="312" t="s">
        <v>451</v>
      </c>
      <c r="AI329" s="311" t="s">
        <v>451</v>
      </c>
      <c r="AJ329" s="312" t="s">
        <v>451</v>
      </c>
      <c r="AK329" s="312" t="s">
        <v>451</v>
      </c>
      <c r="AL329" s="312" t="s">
        <v>451</v>
      </c>
      <c r="AM329" s="312" t="s">
        <v>451</v>
      </c>
      <c r="AN329" s="312" t="s">
        <v>451</v>
      </c>
      <c r="AO329" s="348" t="s">
        <v>451</v>
      </c>
      <c r="AP329" s="312" t="s">
        <v>451</v>
      </c>
      <c r="AQ329" s="311" t="s">
        <v>451</v>
      </c>
      <c r="AR329" s="312" t="s">
        <v>451</v>
      </c>
      <c r="AS329" s="312" t="s">
        <v>451</v>
      </c>
      <c r="AT329" s="312" t="s">
        <v>451</v>
      </c>
      <c r="AU329" s="312" t="s">
        <v>451</v>
      </c>
      <c r="AV329" s="312" t="s">
        <v>451</v>
      </c>
      <c r="AW329" s="348" t="s">
        <v>451</v>
      </c>
      <c r="AX329" s="312" t="s">
        <v>451</v>
      </c>
      <c r="AY329" s="311" t="s">
        <v>451</v>
      </c>
      <c r="AZ329" s="312" t="s">
        <v>451</v>
      </c>
      <c r="BA329" s="312" t="s">
        <v>451</v>
      </c>
      <c r="BB329" s="312" t="s">
        <v>451</v>
      </c>
      <c r="BC329" s="312" t="s">
        <v>451</v>
      </c>
      <c r="BD329" s="312" t="s">
        <v>451</v>
      </c>
      <c r="BE329" s="348" t="s">
        <v>451</v>
      </c>
      <c r="BF329" s="312" t="s">
        <v>451</v>
      </c>
      <c r="BG329" s="311" t="s">
        <v>451</v>
      </c>
      <c r="BH329" s="312" t="s">
        <v>451</v>
      </c>
      <c r="BI329" s="312" t="s">
        <v>451</v>
      </c>
      <c r="BJ329" s="312" t="s">
        <v>451</v>
      </c>
      <c r="BK329" s="312" t="s">
        <v>451</v>
      </c>
      <c r="BL329" s="348" t="s">
        <v>451</v>
      </c>
      <c r="BM329" s="312" t="s">
        <v>451</v>
      </c>
      <c r="BN329" s="311" t="s">
        <v>451</v>
      </c>
      <c r="BO329" s="312" t="s">
        <v>451</v>
      </c>
      <c r="BP329" s="312" t="s">
        <v>451</v>
      </c>
      <c r="BQ329" s="312" t="s">
        <v>451</v>
      </c>
      <c r="BR329" s="312">
        <v>1</v>
      </c>
      <c r="BS329" s="348" t="s">
        <v>451</v>
      </c>
      <c r="BT329" s="348">
        <v>1</v>
      </c>
    </row>
    <row r="330" spans="2:72">
      <c r="B330" s="737" t="s">
        <v>524</v>
      </c>
      <c r="C330" s="311" t="s">
        <v>451</v>
      </c>
      <c r="D330" s="312" t="s">
        <v>451</v>
      </c>
      <c r="E330" s="312" t="s">
        <v>451</v>
      </c>
      <c r="F330" s="312" t="s">
        <v>451</v>
      </c>
      <c r="G330" s="312" t="s">
        <v>451</v>
      </c>
      <c r="H330" s="312" t="s">
        <v>451</v>
      </c>
      <c r="I330" s="348" t="s">
        <v>451</v>
      </c>
      <c r="J330" s="312" t="s">
        <v>451</v>
      </c>
      <c r="K330" s="311" t="s">
        <v>451</v>
      </c>
      <c r="L330" s="312" t="s">
        <v>451</v>
      </c>
      <c r="M330" s="312" t="s">
        <v>451</v>
      </c>
      <c r="N330" s="312" t="s">
        <v>451</v>
      </c>
      <c r="O330" s="312" t="s">
        <v>451</v>
      </c>
      <c r="P330" s="312" t="s">
        <v>451</v>
      </c>
      <c r="Q330" s="348" t="s">
        <v>451</v>
      </c>
      <c r="R330" s="312" t="s">
        <v>451</v>
      </c>
      <c r="S330" s="311" t="s">
        <v>451</v>
      </c>
      <c r="T330" s="312" t="s">
        <v>451</v>
      </c>
      <c r="U330" s="312" t="s">
        <v>451</v>
      </c>
      <c r="V330" s="312" t="s">
        <v>451</v>
      </c>
      <c r="W330" s="312" t="s">
        <v>451</v>
      </c>
      <c r="X330" s="312" t="s">
        <v>451</v>
      </c>
      <c r="Y330" s="348" t="s">
        <v>451</v>
      </c>
      <c r="Z330" s="312" t="s">
        <v>451</v>
      </c>
      <c r="AA330" s="311" t="s">
        <v>451</v>
      </c>
      <c r="AB330" s="312" t="s">
        <v>451</v>
      </c>
      <c r="AC330" s="312" t="s">
        <v>451</v>
      </c>
      <c r="AD330" s="312" t="s">
        <v>451</v>
      </c>
      <c r="AE330" s="312" t="s">
        <v>451</v>
      </c>
      <c r="AF330" s="312" t="s">
        <v>451</v>
      </c>
      <c r="AG330" s="348" t="s">
        <v>451</v>
      </c>
      <c r="AH330" s="312" t="s">
        <v>451</v>
      </c>
      <c r="AI330" s="311" t="s">
        <v>451</v>
      </c>
      <c r="AJ330" s="312" t="s">
        <v>451</v>
      </c>
      <c r="AK330" s="312" t="s">
        <v>451</v>
      </c>
      <c r="AL330" s="312" t="s">
        <v>451</v>
      </c>
      <c r="AM330" s="312" t="s">
        <v>451</v>
      </c>
      <c r="AN330" s="312" t="s">
        <v>451</v>
      </c>
      <c r="AO330" s="348" t="s">
        <v>451</v>
      </c>
      <c r="AP330" s="312" t="s">
        <v>451</v>
      </c>
      <c r="AQ330" s="311" t="s">
        <v>451</v>
      </c>
      <c r="AR330" s="312" t="s">
        <v>451</v>
      </c>
      <c r="AS330" s="312" t="s">
        <v>451</v>
      </c>
      <c r="AT330" s="312" t="s">
        <v>451</v>
      </c>
      <c r="AU330" s="312" t="s">
        <v>451</v>
      </c>
      <c r="AV330" s="312" t="s">
        <v>451</v>
      </c>
      <c r="AW330" s="348" t="s">
        <v>451</v>
      </c>
      <c r="AX330" s="312" t="s">
        <v>451</v>
      </c>
      <c r="AY330" s="311" t="s">
        <v>451</v>
      </c>
      <c r="AZ330" s="312" t="s">
        <v>451</v>
      </c>
      <c r="BA330" s="312" t="s">
        <v>451</v>
      </c>
      <c r="BB330" s="312" t="s">
        <v>451</v>
      </c>
      <c r="BC330" s="312" t="s">
        <v>451</v>
      </c>
      <c r="BD330" s="312" t="s">
        <v>451</v>
      </c>
      <c r="BE330" s="348" t="s">
        <v>451</v>
      </c>
      <c r="BF330" s="312" t="s">
        <v>451</v>
      </c>
      <c r="BG330" s="311" t="s">
        <v>451</v>
      </c>
      <c r="BH330" s="312" t="s">
        <v>451</v>
      </c>
      <c r="BI330" s="312" t="s">
        <v>451</v>
      </c>
      <c r="BJ330" s="312" t="s">
        <v>451</v>
      </c>
      <c r="BK330" s="312" t="s">
        <v>451</v>
      </c>
      <c r="BL330" s="348" t="s">
        <v>451</v>
      </c>
      <c r="BM330" s="312" t="s">
        <v>451</v>
      </c>
      <c r="BN330" s="311" t="s">
        <v>451</v>
      </c>
      <c r="BO330" s="312" t="s">
        <v>451</v>
      </c>
      <c r="BP330" s="312" t="s">
        <v>451</v>
      </c>
      <c r="BQ330" s="312" t="s">
        <v>451</v>
      </c>
      <c r="BR330" s="312" t="s">
        <v>451</v>
      </c>
      <c r="BS330" s="348">
        <v>1</v>
      </c>
      <c r="BT330" s="348">
        <v>1</v>
      </c>
    </row>
    <row r="331" spans="2:72">
      <c r="B331" s="737" t="s">
        <v>525</v>
      </c>
      <c r="C331" s="311" t="s">
        <v>451</v>
      </c>
      <c r="D331" s="312" t="s">
        <v>451</v>
      </c>
      <c r="E331" s="312" t="s">
        <v>451</v>
      </c>
      <c r="F331" s="312" t="s">
        <v>451</v>
      </c>
      <c r="G331" s="312" t="s">
        <v>451</v>
      </c>
      <c r="H331" s="312" t="s">
        <v>451</v>
      </c>
      <c r="I331" s="348" t="s">
        <v>451</v>
      </c>
      <c r="J331" s="312" t="s">
        <v>451</v>
      </c>
      <c r="K331" s="311" t="s">
        <v>451</v>
      </c>
      <c r="L331" s="312" t="s">
        <v>451</v>
      </c>
      <c r="M331" s="312" t="s">
        <v>451</v>
      </c>
      <c r="N331" s="312" t="s">
        <v>451</v>
      </c>
      <c r="O331" s="312" t="s">
        <v>451</v>
      </c>
      <c r="P331" s="312" t="s">
        <v>451</v>
      </c>
      <c r="Q331" s="348" t="s">
        <v>451</v>
      </c>
      <c r="R331" s="312" t="s">
        <v>451</v>
      </c>
      <c r="S331" s="311" t="s">
        <v>451</v>
      </c>
      <c r="T331" s="312" t="s">
        <v>451</v>
      </c>
      <c r="U331" s="312" t="s">
        <v>451</v>
      </c>
      <c r="V331" s="312" t="s">
        <v>451</v>
      </c>
      <c r="W331" s="312" t="s">
        <v>451</v>
      </c>
      <c r="X331" s="312" t="s">
        <v>451</v>
      </c>
      <c r="Y331" s="348" t="s">
        <v>451</v>
      </c>
      <c r="Z331" s="312" t="s">
        <v>451</v>
      </c>
      <c r="AA331" s="311" t="s">
        <v>451</v>
      </c>
      <c r="AB331" s="312" t="s">
        <v>451</v>
      </c>
      <c r="AC331" s="312" t="s">
        <v>451</v>
      </c>
      <c r="AD331" s="312" t="s">
        <v>451</v>
      </c>
      <c r="AE331" s="312" t="s">
        <v>451</v>
      </c>
      <c r="AF331" s="312" t="s">
        <v>451</v>
      </c>
      <c r="AG331" s="348" t="s">
        <v>451</v>
      </c>
      <c r="AH331" s="312" t="s">
        <v>451</v>
      </c>
      <c r="AI331" s="311" t="s">
        <v>451</v>
      </c>
      <c r="AJ331" s="312" t="s">
        <v>451</v>
      </c>
      <c r="AK331" s="312" t="s">
        <v>451</v>
      </c>
      <c r="AL331" s="312" t="s">
        <v>451</v>
      </c>
      <c r="AM331" s="312" t="s">
        <v>451</v>
      </c>
      <c r="AN331" s="312" t="s">
        <v>451</v>
      </c>
      <c r="AO331" s="348" t="s">
        <v>451</v>
      </c>
      <c r="AP331" s="312" t="s">
        <v>451</v>
      </c>
      <c r="AQ331" s="311" t="s">
        <v>451</v>
      </c>
      <c r="AR331" s="312" t="s">
        <v>451</v>
      </c>
      <c r="AS331" s="312" t="s">
        <v>451</v>
      </c>
      <c r="AT331" s="312" t="s">
        <v>451</v>
      </c>
      <c r="AU331" s="312" t="s">
        <v>451</v>
      </c>
      <c r="AV331" s="312" t="s">
        <v>451</v>
      </c>
      <c r="AW331" s="348" t="s">
        <v>451</v>
      </c>
      <c r="AX331" s="312" t="s">
        <v>451</v>
      </c>
      <c r="AY331" s="311" t="s">
        <v>451</v>
      </c>
      <c r="AZ331" s="312" t="s">
        <v>451</v>
      </c>
      <c r="BA331" s="312" t="s">
        <v>451</v>
      </c>
      <c r="BB331" s="312" t="s">
        <v>451</v>
      </c>
      <c r="BC331" s="312" t="s">
        <v>451</v>
      </c>
      <c r="BD331" s="312" t="s">
        <v>451</v>
      </c>
      <c r="BE331" s="348" t="s">
        <v>451</v>
      </c>
      <c r="BF331" s="312" t="s">
        <v>451</v>
      </c>
      <c r="BG331" s="311" t="s">
        <v>451</v>
      </c>
      <c r="BH331" s="312" t="s">
        <v>451</v>
      </c>
      <c r="BI331" s="312" t="s">
        <v>451</v>
      </c>
      <c r="BJ331" s="312" t="s">
        <v>451</v>
      </c>
      <c r="BK331" s="312" t="s">
        <v>451</v>
      </c>
      <c r="BL331" s="348" t="s">
        <v>451</v>
      </c>
      <c r="BM331" s="312" t="s">
        <v>451</v>
      </c>
      <c r="BN331" s="311" t="s">
        <v>451</v>
      </c>
      <c r="BO331" s="312">
        <v>1</v>
      </c>
      <c r="BP331" s="312" t="s">
        <v>451</v>
      </c>
      <c r="BQ331" s="312" t="s">
        <v>451</v>
      </c>
      <c r="BR331" s="312" t="s">
        <v>451</v>
      </c>
      <c r="BS331" s="348" t="s">
        <v>451</v>
      </c>
      <c r="BT331" s="348">
        <v>1</v>
      </c>
    </row>
    <row r="332" spans="2:72">
      <c r="B332" s="737" t="s">
        <v>562</v>
      </c>
      <c r="C332" s="311" t="s">
        <v>451</v>
      </c>
      <c r="D332" s="312" t="s">
        <v>451</v>
      </c>
      <c r="E332" s="312" t="s">
        <v>451</v>
      </c>
      <c r="F332" s="312" t="s">
        <v>451</v>
      </c>
      <c r="G332" s="312" t="s">
        <v>451</v>
      </c>
      <c r="H332" s="312" t="s">
        <v>451</v>
      </c>
      <c r="I332" s="348" t="s">
        <v>451</v>
      </c>
      <c r="J332" s="312" t="s">
        <v>451</v>
      </c>
      <c r="K332" s="311" t="s">
        <v>451</v>
      </c>
      <c r="L332" s="312" t="s">
        <v>451</v>
      </c>
      <c r="M332" s="312" t="s">
        <v>451</v>
      </c>
      <c r="N332" s="312" t="s">
        <v>451</v>
      </c>
      <c r="O332" s="312" t="s">
        <v>451</v>
      </c>
      <c r="P332" s="312" t="s">
        <v>451</v>
      </c>
      <c r="Q332" s="348" t="s">
        <v>451</v>
      </c>
      <c r="R332" s="312" t="s">
        <v>451</v>
      </c>
      <c r="S332" s="311" t="s">
        <v>451</v>
      </c>
      <c r="T332" s="312" t="s">
        <v>451</v>
      </c>
      <c r="U332" s="312" t="s">
        <v>451</v>
      </c>
      <c r="V332" s="312" t="s">
        <v>451</v>
      </c>
      <c r="W332" s="312" t="s">
        <v>451</v>
      </c>
      <c r="X332" s="312" t="s">
        <v>451</v>
      </c>
      <c r="Y332" s="348" t="s">
        <v>451</v>
      </c>
      <c r="Z332" s="312" t="s">
        <v>451</v>
      </c>
      <c r="AA332" s="311" t="s">
        <v>451</v>
      </c>
      <c r="AB332" s="312" t="s">
        <v>451</v>
      </c>
      <c r="AC332" s="312" t="s">
        <v>451</v>
      </c>
      <c r="AD332" s="312" t="s">
        <v>451</v>
      </c>
      <c r="AE332" s="312" t="s">
        <v>451</v>
      </c>
      <c r="AF332" s="312" t="s">
        <v>451</v>
      </c>
      <c r="AG332" s="348" t="s">
        <v>451</v>
      </c>
      <c r="AH332" s="312" t="s">
        <v>451</v>
      </c>
      <c r="AI332" s="311" t="s">
        <v>451</v>
      </c>
      <c r="AJ332" s="312" t="s">
        <v>451</v>
      </c>
      <c r="AK332" s="312" t="s">
        <v>451</v>
      </c>
      <c r="AL332" s="312" t="s">
        <v>451</v>
      </c>
      <c r="AM332" s="312" t="s">
        <v>451</v>
      </c>
      <c r="AN332" s="312" t="s">
        <v>451</v>
      </c>
      <c r="AO332" s="348" t="s">
        <v>451</v>
      </c>
      <c r="AP332" s="312" t="s">
        <v>451</v>
      </c>
      <c r="AQ332" s="311" t="s">
        <v>451</v>
      </c>
      <c r="AR332" s="312" t="s">
        <v>451</v>
      </c>
      <c r="AS332" s="312" t="s">
        <v>451</v>
      </c>
      <c r="AT332" s="312" t="s">
        <v>451</v>
      </c>
      <c r="AU332" s="312" t="s">
        <v>451</v>
      </c>
      <c r="AV332" s="312" t="s">
        <v>451</v>
      </c>
      <c r="AW332" s="348" t="s">
        <v>451</v>
      </c>
      <c r="AX332" s="312" t="s">
        <v>451</v>
      </c>
      <c r="AY332" s="311" t="s">
        <v>451</v>
      </c>
      <c r="AZ332" s="312" t="s">
        <v>451</v>
      </c>
      <c r="BA332" s="312" t="s">
        <v>451</v>
      </c>
      <c r="BB332" s="312" t="s">
        <v>451</v>
      </c>
      <c r="BC332" s="312" t="s">
        <v>451</v>
      </c>
      <c r="BD332" s="312" t="s">
        <v>451</v>
      </c>
      <c r="BE332" s="348" t="s">
        <v>451</v>
      </c>
      <c r="BF332" s="312" t="s">
        <v>451</v>
      </c>
      <c r="BG332" s="311" t="s">
        <v>451</v>
      </c>
      <c r="BH332" s="312" t="s">
        <v>451</v>
      </c>
      <c r="BI332" s="312" t="s">
        <v>451</v>
      </c>
      <c r="BJ332" s="312" t="s">
        <v>451</v>
      </c>
      <c r="BK332" s="312" t="s">
        <v>451</v>
      </c>
      <c r="BL332" s="348" t="s">
        <v>451</v>
      </c>
      <c r="BM332" s="312" t="s">
        <v>451</v>
      </c>
      <c r="BN332" s="311" t="s">
        <v>451</v>
      </c>
      <c r="BO332" s="312" t="s">
        <v>451</v>
      </c>
      <c r="BP332" s="312" t="s">
        <v>451</v>
      </c>
      <c r="BQ332" s="312" t="s">
        <v>451</v>
      </c>
      <c r="BR332" s="312">
        <v>1</v>
      </c>
      <c r="BS332" s="348" t="s">
        <v>451</v>
      </c>
      <c r="BT332" s="348">
        <v>1</v>
      </c>
    </row>
    <row r="333" spans="2:72">
      <c r="B333" s="737" t="s">
        <v>529</v>
      </c>
      <c r="C333" s="311" t="s">
        <v>451</v>
      </c>
      <c r="D333" s="312" t="s">
        <v>451</v>
      </c>
      <c r="E333" s="312" t="s">
        <v>451</v>
      </c>
      <c r="F333" s="312" t="s">
        <v>451</v>
      </c>
      <c r="G333" s="312" t="s">
        <v>451</v>
      </c>
      <c r="H333" s="312" t="s">
        <v>451</v>
      </c>
      <c r="I333" s="348" t="s">
        <v>451</v>
      </c>
      <c r="J333" s="312" t="s">
        <v>451</v>
      </c>
      <c r="K333" s="311" t="s">
        <v>451</v>
      </c>
      <c r="L333" s="312" t="s">
        <v>451</v>
      </c>
      <c r="M333" s="312" t="s">
        <v>451</v>
      </c>
      <c r="N333" s="312" t="s">
        <v>451</v>
      </c>
      <c r="O333" s="312" t="s">
        <v>451</v>
      </c>
      <c r="P333" s="312" t="s">
        <v>451</v>
      </c>
      <c r="Q333" s="348" t="s">
        <v>451</v>
      </c>
      <c r="R333" s="312" t="s">
        <v>451</v>
      </c>
      <c r="S333" s="311" t="s">
        <v>451</v>
      </c>
      <c r="T333" s="312" t="s">
        <v>451</v>
      </c>
      <c r="U333" s="312" t="s">
        <v>451</v>
      </c>
      <c r="V333" s="312" t="s">
        <v>451</v>
      </c>
      <c r="W333" s="312" t="s">
        <v>451</v>
      </c>
      <c r="X333" s="312" t="s">
        <v>451</v>
      </c>
      <c r="Y333" s="348" t="s">
        <v>451</v>
      </c>
      <c r="Z333" s="312" t="s">
        <v>451</v>
      </c>
      <c r="AA333" s="311" t="s">
        <v>451</v>
      </c>
      <c r="AB333" s="312" t="s">
        <v>451</v>
      </c>
      <c r="AC333" s="312" t="s">
        <v>451</v>
      </c>
      <c r="AD333" s="312" t="s">
        <v>451</v>
      </c>
      <c r="AE333" s="312" t="s">
        <v>451</v>
      </c>
      <c r="AF333" s="312" t="s">
        <v>451</v>
      </c>
      <c r="AG333" s="348" t="s">
        <v>451</v>
      </c>
      <c r="AH333" s="312" t="s">
        <v>451</v>
      </c>
      <c r="AI333" s="311" t="s">
        <v>451</v>
      </c>
      <c r="AJ333" s="312" t="s">
        <v>451</v>
      </c>
      <c r="AK333" s="312" t="s">
        <v>451</v>
      </c>
      <c r="AL333" s="312" t="s">
        <v>451</v>
      </c>
      <c r="AM333" s="312" t="s">
        <v>451</v>
      </c>
      <c r="AN333" s="312" t="s">
        <v>451</v>
      </c>
      <c r="AO333" s="348" t="s">
        <v>451</v>
      </c>
      <c r="AP333" s="312" t="s">
        <v>451</v>
      </c>
      <c r="AQ333" s="311" t="s">
        <v>451</v>
      </c>
      <c r="AR333" s="312" t="s">
        <v>451</v>
      </c>
      <c r="AS333" s="312" t="s">
        <v>451</v>
      </c>
      <c r="AT333" s="312" t="s">
        <v>451</v>
      </c>
      <c r="AU333" s="312" t="s">
        <v>451</v>
      </c>
      <c r="AV333" s="312" t="s">
        <v>451</v>
      </c>
      <c r="AW333" s="348" t="s">
        <v>451</v>
      </c>
      <c r="AX333" s="312" t="s">
        <v>451</v>
      </c>
      <c r="AY333" s="311" t="s">
        <v>451</v>
      </c>
      <c r="AZ333" s="312" t="s">
        <v>451</v>
      </c>
      <c r="BA333" s="312" t="s">
        <v>451</v>
      </c>
      <c r="BB333" s="312" t="s">
        <v>451</v>
      </c>
      <c r="BC333" s="312" t="s">
        <v>451</v>
      </c>
      <c r="BD333" s="312" t="s">
        <v>451</v>
      </c>
      <c r="BE333" s="348" t="s">
        <v>451</v>
      </c>
      <c r="BF333" s="312" t="s">
        <v>451</v>
      </c>
      <c r="BG333" s="311" t="s">
        <v>451</v>
      </c>
      <c r="BH333" s="312">
        <v>5</v>
      </c>
      <c r="BI333" s="312" t="s">
        <v>451</v>
      </c>
      <c r="BJ333" s="312">
        <v>4</v>
      </c>
      <c r="BK333" s="312" t="s">
        <v>451</v>
      </c>
      <c r="BL333" s="348">
        <v>1</v>
      </c>
      <c r="BM333" s="312">
        <v>10</v>
      </c>
      <c r="BN333" s="311" t="s">
        <v>451</v>
      </c>
      <c r="BO333" s="312">
        <v>4</v>
      </c>
      <c r="BP333" s="312" t="s">
        <v>451</v>
      </c>
      <c r="BQ333" s="312" t="s">
        <v>451</v>
      </c>
      <c r="BR333" s="312">
        <v>7</v>
      </c>
      <c r="BS333" s="348" t="s">
        <v>451</v>
      </c>
      <c r="BT333" s="348">
        <v>11</v>
      </c>
    </row>
    <row r="334" spans="2:72">
      <c r="B334" s="737" t="s">
        <v>542</v>
      </c>
      <c r="C334" s="311" t="s">
        <v>451</v>
      </c>
      <c r="D334" s="312" t="s">
        <v>451</v>
      </c>
      <c r="E334" s="312" t="s">
        <v>451</v>
      </c>
      <c r="F334" s="312" t="s">
        <v>451</v>
      </c>
      <c r="G334" s="312" t="s">
        <v>451</v>
      </c>
      <c r="H334" s="312" t="s">
        <v>451</v>
      </c>
      <c r="I334" s="348" t="s">
        <v>451</v>
      </c>
      <c r="J334" s="312" t="s">
        <v>451</v>
      </c>
      <c r="K334" s="311" t="s">
        <v>451</v>
      </c>
      <c r="L334" s="312" t="s">
        <v>451</v>
      </c>
      <c r="M334" s="312" t="s">
        <v>451</v>
      </c>
      <c r="N334" s="312" t="s">
        <v>451</v>
      </c>
      <c r="O334" s="312" t="s">
        <v>451</v>
      </c>
      <c r="P334" s="312" t="s">
        <v>451</v>
      </c>
      <c r="Q334" s="348" t="s">
        <v>451</v>
      </c>
      <c r="R334" s="312" t="s">
        <v>451</v>
      </c>
      <c r="S334" s="311" t="s">
        <v>451</v>
      </c>
      <c r="T334" s="312" t="s">
        <v>451</v>
      </c>
      <c r="U334" s="312" t="s">
        <v>451</v>
      </c>
      <c r="V334" s="312" t="s">
        <v>451</v>
      </c>
      <c r="W334" s="312" t="s">
        <v>451</v>
      </c>
      <c r="X334" s="312" t="s">
        <v>451</v>
      </c>
      <c r="Y334" s="348" t="s">
        <v>451</v>
      </c>
      <c r="Z334" s="312" t="s">
        <v>451</v>
      </c>
      <c r="AA334" s="311" t="s">
        <v>451</v>
      </c>
      <c r="AB334" s="312" t="s">
        <v>451</v>
      </c>
      <c r="AC334" s="312" t="s">
        <v>451</v>
      </c>
      <c r="AD334" s="312" t="s">
        <v>451</v>
      </c>
      <c r="AE334" s="312" t="s">
        <v>451</v>
      </c>
      <c r="AF334" s="312" t="s">
        <v>451</v>
      </c>
      <c r="AG334" s="348" t="s">
        <v>451</v>
      </c>
      <c r="AH334" s="312" t="s">
        <v>451</v>
      </c>
      <c r="AI334" s="311" t="s">
        <v>451</v>
      </c>
      <c r="AJ334" s="312" t="s">
        <v>451</v>
      </c>
      <c r="AK334" s="312" t="s">
        <v>451</v>
      </c>
      <c r="AL334" s="312" t="s">
        <v>451</v>
      </c>
      <c r="AM334" s="312" t="s">
        <v>451</v>
      </c>
      <c r="AN334" s="312" t="s">
        <v>451</v>
      </c>
      <c r="AO334" s="348" t="s">
        <v>451</v>
      </c>
      <c r="AP334" s="312" t="s">
        <v>451</v>
      </c>
      <c r="AQ334" s="311" t="s">
        <v>451</v>
      </c>
      <c r="AR334" s="312" t="s">
        <v>451</v>
      </c>
      <c r="AS334" s="312" t="s">
        <v>451</v>
      </c>
      <c r="AT334" s="312" t="s">
        <v>451</v>
      </c>
      <c r="AU334" s="312" t="s">
        <v>451</v>
      </c>
      <c r="AV334" s="312" t="s">
        <v>451</v>
      </c>
      <c r="AW334" s="348" t="s">
        <v>451</v>
      </c>
      <c r="AX334" s="312" t="s">
        <v>451</v>
      </c>
      <c r="AY334" s="311" t="s">
        <v>451</v>
      </c>
      <c r="AZ334" s="312" t="s">
        <v>451</v>
      </c>
      <c r="BA334" s="312" t="s">
        <v>451</v>
      </c>
      <c r="BB334" s="312" t="s">
        <v>451</v>
      </c>
      <c r="BC334" s="312" t="s">
        <v>451</v>
      </c>
      <c r="BD334" s="312" t="s">
        <v>451</v>
      </c>
      <c r="BE334" s="348" t="s">
        <v>451</v>
      </c>
      <c r="BF334" s="312" t="s">
        <v>451</v>
      </c>
      <c r="BG334" s="311" t="s">
        <v>451</v>
      </c>
      <c r="BH334" s="312" t="s">
        <v>451</v>
      </c>
      <c r="BI334" s="312" t="s">
        <v>451</v>
      </c>
      <c r="BJ334" s="312" t="s">
        <v>451</v>
      </c>
      <c r="BK334" s="312" t="s">
        <v>451</v>
      </c>
      <c r="BL334" s="348" t="s">
        <v>451</v>
      </c>
      <c r="BM334" s="312" t="s">
        <v>451</v>
      </c>
      <c r="BN334" s="311" t="s">
        <v>451</v>
      </c>
      <c r="BO334" s="312" t="s">
        <v>451</v>
      </c>
      <c r="BP334" s="312" t="s">
        <v>451</v>
      </c>
      <c r="BQ334" s="312" t="s">
        <v>451</v>
      </c>
      <c r="BR334" s="312" t="s">
        <v>451</v>
      </c>
      <c r="BS334" s="348">
        <v>1</v>
      </c>
      <c r="BT334" s="348">
        <v>1</v>
      </c>
    </row>
    <row r="335" spans="2:72">
      <c r="B335" s="736" t="s">
        <v>563</v>
      </c>
      <c r="C335" s="354" t="s">
        <v>451</v>
      </c>
      <c r="D335" s="355" t="s">
        <v>451</v>
      </c>
      <c r="E335" s="355" t="s">
        <v>451</v>
      </c>
      <c r="F335" s="355" t="s">
        <v>451</v>
      </c>
      <c r="G335" s="355" t="s">
        <v>451</v>
      </c>
      <c r="H335" s="355" t="s">
        <v>451</v>
      </c>
      <c r="I335" s="356" t="s">
        <v>451</v>
      </c>
      <c r="J335" s="355" t="s">
        <v>451</v>
      </c>
      <c r="K335" s="354" t="s">
        <v>451</v>
      </c>
      <c r="L335" s="355" t="s">
        <v>451</v>
      </c>
      <c r="M335" s="355" t="s">
        <v>451</v>
      </c>
      <c r="N335" s="355" t="s">
        <v>451</v>
      </c>
      <c r="O335" s="355" t="s">
        <v>451</v>
      </c>
      <c r="P335" s="355" t="s">
        <v>451</v>
      </c>
      <c r="Q335" s="356" t="s">
        <v>451</v>
      </c>
      <c r="R335" s="355" t="s">
        <v>451</v>
      </c>
      <c r="S335" s="354" t="s">
        <v>451</v>
      </c>
      <c r="T335" s="355" t="s">
        <v>451</v>
      </c>
      <c r="U335" s="355" t="s">
        <v>451</v>
      </c>
      <c r="V335" s="355" t="s">
        <v>451</v>
      </c>
      <c r="W335" s="355" t="s">
        <v>451</v>
      </c>
      <c r="X335" s="355" t="s">
        <v>451</v>
      </c>
      <c r="Y335" s="356" t="s">
        <v>451</v>
      </c>
      <c r="Z335" s="355" t="s">
        <v>451</v>
      </c>
      <c r="AA335" s="354" t="s">
        <v>451</v>
      </c>
      <c r="AB335" s="355" t="s">
        <v>451</v>
      </c>
      <c r="AC335" s="355" t="s">
        <v>451</v>
      </c>
      <c r="AD335" s="355" t="s">
        <v>451</v>
      </c>
      <c r="AE335" s="355" t="s">
        <v>451</v>
      </c>
      <c r="AF335" s="355" t="s">
        <v>451</v>
      </c>
      <c r="AG335" s="356" t="s">
        <v>451</v>
      </c>
      <c r="AH335" s="355" t="s">
        <v>451</v>
      </c>
      <c r="AI335" s="354" t="s">
        <v>451</v>
      </c>
      <c r="AJ335" s="355" t="s">
        <v>451</v>
      </c>
      <c r="AK335" s="355" t="s">
        <v>451</v>
      </c>
      <c r="AL335" s="355" t="s">
        <v>451</v>
      </c>
      <c r="AM335" s="355" t="s">
        <v>451</v>
      </c>
      <c r="AN335" s="355" t="s">
        <v>451</v>
      </c>
      <c r="AO335" s="356" t="s">
        <v>451</v>
      </c>
      <c r="AP335" s="355" t="s">
        <v>451</v>
      </c>
      <c r="AQ335" s="354" t="s">
        <v>451</v>
      </c>
      <c r="AR335" s="355" t="s">
        <v>451</v>
      </c>
      <c r="AS335" s="355" t="s">
        <v>451</v>
      </c>
      <c r="AT335" s="355" t="s">
        <v>451</v>
      </c>
      <c r="AU335" s="355" t="s">
        <v>451</v>
      </c>
      <c r="AV335" s="355" t="s">
        <v>451</v>
      </c>
      <c r="AW335" s="356" t="s">
        <v>451</v>
      </c>
      <c r="AX335" s="355" t="s">
        <v>451</v>
      </c>
      <c r="AY335" s="354" t="s">
        <v>451</v>
      </c>
      <c r="AZ335" s="355" t="s">
        <v>451</v>
      </c>
      <c r="BA335" s="355" t="s">
        <v>451</v>
      </c>
      <c r="BB335" s="355" t="s">
        <v>451</v>
      </c>
      <c r="BC335" s="355" t="s">
        <v>451</v>
      </c>
      <c r="BD335" s="355" t="s">
        <v>451</v>
      </c>
      <c r="BE335" s="356" t="s">
        <v>451</v>
      </c>
      <c r="BF335" s="355" t="s">
        <v>451</v>
      </c>
      <c r="BG335" s="354">
        <v>2</v>
      </c>
      <c r="BH335" s="355" t="s">
        <v>451</v>
      </c>
      <c r="BI335" s="355" t="s">
        <v>451</v>
      </c>
      <c r="BJ335" s="355" t="s">
        <v>451</v>
      </c>
      <c r="BK335" s="355">
        <v>1</v>
      </c>
      <c r="BL335" s="356" t="s">
        <v>451</v>
      </c>
      <c r="BM335" s="355">
        <v>3</v>
      </c>
      <c r="BN335" s="354" t="s">
        <v>451</v>
      </c>
      <c r="BO335" s="355">
        <v>1</v>
      </c>
      <c r="BP335" s="355">
        <v>1</v>
      </c>
      <c r="BQ335" s="355" t="s">
        <v>451</v>
      </c>
      <c r="BR335" s="355">
        <v>4</v>
      </c>
      <c r="BS335" s="356">
        <v>1</v>
      </c>
      <c r="BT335" s="356">
        <v>7</v>
      </c>
    </row>
    <row r="336" spans="2:72">
      <c r="B336" s="737" t="s">
        <v>513</v>
      </c>
      <c r="C336" s="311" t="s">
        <v>451</v>
      </c>
      <c r="D336" s="312" t="s">
        <v>451</v>
      </c>
      <c r="E336" s="312" t="s">
        <v>451</v>
      </c>
      <c r="F336" s="312" t="s">
        <v>451</v>
      </c>
      <c r="G336" s="312" t="s">
        <v>451</v>
      </c>
      <c r="H336" s="312" t="s">
        <v>451</v>
      </c>
      <c r="I336" s="348" t="s">
        <v>451</v>
      </c>
      <c r="J336" s="312" t="s">
        <v>451</v>
      </c>
      <c r="K336" s="311" t="s">
        <v>451</v>
      </c>
      <c r="L336" s="312" t="s">
        <v>451</v>
      </c>
      <c r="M336" s="312" t="s">
        <v>451</v>
      </c>
      <c r="N336" s="312" t="s">
        <v>451</v>
      </c>
      <c r="O336" s="312" t="s">
        <v>451</v>
      </c>
      <c r="P336" s="312" t="s">
        <v>451</v>
      </c>
      <c r="Q336" s="348" t="s">
        <v>451</v>
      </c>
      <c r="R336" s="312" t="s">
        <v>451</v>
      </c>
      <c r="S336" s="311" t="s">
        <v>451</v>
      </c>
      <c r="T336" s="312" t="s">
        <v>451</v>
      </c>
      <c r="U336" s="312" t="s">
        <v>451</v>
      </c>
      <c r="V336" s="312" t="s">
        <v>451</v>
      </c>
      <c r="W336" s="312" t="s">
        <v>451</v>
      </c>
      <c r="X336" s="312" t="s">
        <v>451</v>
      </c>
      <c r="Y336" s="348" t="s">
        <v>451</v>
      </c>
      <c r="Z336" s="312" t="s">
        <v>451</v>
      </c>
      <c r="AA336" s="311" t="s">
        <v>451</v>
      </c>
      <c r="AB336" s="312" t="s">
        <v>451</v>
      </c>
      <c r="AC336" s="312" t="s">
        <v>451</v>
      </c>
      <c r="AD336" s="312" t="s">
        <v>451</v>
      </c>
      <c r="AE336" s="312" t="s">
        <v>451</v>
      </c>
      <c r="AF336" s="312" t="s">
        <v>451</v>
      </c>
      <c r="AG336" s="348" t="s">
        <v>451</v>
      </c>
      <c r="AH336" s="312" t="s">
        <v>451</v>
      </c>
      <c r="AI336" s="311" t="s">
        <v>451</v>
      </c>
      <c r="AJ336" s="312" t="s">
        <v>451</v>
      </c>
      <c r="AK336" s="312" t="s">
        <v>451</v>
      </c>
      <c r="AL336" s="312" t="s">
        <v>451</v>
      </c>
      <c r="AM336" s="312" t="s">
        <v>451</v>
      </c>
      <c r="AN336" s="312" t="s">
        <v>451</v>
      </c>
      <c r="AO336" s="348" t="s">
        <v>451</v>
      </c>
      <c r="AP336" s="312" t="s">
        <v>451</v>
      </c>
      <c r="AQ336" s="311" t="s">
        <v>451</v>
      </c>
      <c r="AR336" s="312" t="s">
        <v>451</v>
      </c>
      <c r="AS336" s="312" t="s">
        <v>451</v>
      </c>
      <c r="AT336" s="312" t="s">
        <v>451</v>
      </c>
      <c r="AU336" s="312" t="s">
        <v>451</v>
      </c>
      <c r="AV336" s="312" t="s">
        <v>451</v>
      </c>
      <c r="AW336" s="348" t="s">
        <v>451</v>
      </c>
      <c r="AX336" s="312" t="s">
        <v>451</v>
      </c>
      <c r="AY336" s="311" t="s">
        <v>451</v>
      </c>
      <c r="AZ336" s="312" t="s">
        <v>451</v>
      </c>
      <c r="BA336" s="312" t="s">
        <v>451</v>
      </c>
      <c r="BB336" s="312" t="s">
        <v>451</v>
      </c>
      <c r="BC336" s="312" t="s">
        <v>451</v>
      </c>
      <c r="BD336" s="312" t="s">
        <v>451</v>
      </c>
      <c r="BE336" s="348" t="s">
        <v>451</v>
      </c>
      <c r="BF336" s="312" t="s">
        <v>451</v>
      </c>
      <c r="BG336" s="311" t="s">
        <v>451</v>
      </c>
      <c r="BH336" s="312" t="s">
        <v>451</v>
      </c>
      <c r="BI336" s="312" t="s">
        <v>451</v>
      </c>
      <c r="BJ336" s="312" t="s">
        <v>451</v>
      </c>
      <c r="BK336" s="312" t="s">
        <v>451</v>
      </c>
      <c r="BL336" s="348" t="s">
        <v>451</v>
      </c>
      <c r="BM336" s="312" t="s">
        <v>451</v>
      </c>
      <c r="BN336" s="311" t="s">
        <v>451</v>
      </c>
      <c r="BO336" s="312" t="s">
        <v>451</v>
      </c>
      <c r="BP336" s="312" t="s">
        <v>451</v>
      </c>
      <c r="BQ336" s="312" t="s">
        <v>451</v>
      </c>
      <c r="BR336" s="312">
        <v>1</v>
      </c>
      <c r="BS336" s="348">
        <v>1</v>
      </c>
      <c r="BT336" s="348">
        <v>2</v>
      </c>
    </row>
    <row r="337" spans="2:72">
      <c r="B337" s="737" t="s">
        <v>525</v>
      </c>
      <c r="C337" s="311" t="s">
        <v>451</v>
      </c>
      <c r="D337" s="312" t="s">
        <v>451</v>
      </c>
      <c r="E337" s="312" t="s">
        <v>451</v>
      </c>
      <c r="F337" s="312" t="s">
        <v>451</v>
      </c>
      <c r="G337" s="312" t="s">
        <v>451</v>
      </c>
      <c r="H337" s="312" t="s">
        <v>451</v>
      </c>
      <c r="I337" s="348" t="s">
        <v>451</v>
      </c>
      <c r="J337" s="312" t="s">
        <v>451</v>
      </c>
      <c r="K337" s="311" t="s">
        <v>451</v>
      </c>
      <c r="L337" s="312" t="s">
        <v>451</v>
      </c>
      <c r="M337" s="312" t="s">
        <v>451</v>
      </c>
      <c r="N337" s="312" t="s">
        <v>451</v>
      </c>
      <c r="O337" s="312" t="s">
        <v>451</v>
      </c>
      <c r="P337" s="312" t="s">
        <v>451</v>
      </c>
      <c r="Q337" s="348" t="s">
        <v>451</v>
      </c>
      <c r="R337" s="312" t="s">
        <v>451</v>
      </c>
      <c r="S337" s="311" t="s">
        <v>451</v>
      </c>
      <c r="T337" s="312" t="s">
        <v>451</v>
      </c>
      <c r="U337" s="312" t="s">
        <v>451</v>
      </c>
      <c r="V337" s="312" t="s">
        <v>451</v>
      </c>
      <c r="W337" s="312" t="s">
        <v>451</v>
      </c>
      <c r="X337" s="312" t="s">
        <v>451</v>
      </c>
      <c r="Y337" s="348" t="s">
        <v>451</v>
      </c>
      <c r="Z337" s="312" t="s">
        <v>451</v>
      </c>
      <c r="AA337" s="311" t="s">
        <v>451</v>
      </c>
      <c r="AB337" s="312" t="s">
        <v>451</v>
      </c>
      <c r="AC337" s="312" t="s">
        <v>451</v>
      </c>
      <c r="AD337" s="312" t="s">
        <v>451</v>
      </c>
      <c r="AE337" s="312" t="s">
        <v>451</v>
      </c>
      <c r="AF337" s="312" t="s">
        <v>451</v>
      </c>
      <c r="AG337" s="348" t="s">
        <v>451</v>
      </c>
      <c r="AH337" s="312" t="s">
        <v>451</v>
      </c>
      <c r="AI337" s="311" t="s">
        <v>451</v>
      </c>
      <c r="AJ337" s="312" t="s">
        <v>451</v>
      </c>
      <c r="AK337" s="312" t="s">
        <v>451</v>
      </c>
      <c r="AL337" s="312" t="s">
        <v>451</v>
      </c>
      <c r="AM337" s="312" t="s">
        <v>451</v>
      </c>
      <c r="AN337" s="312" t="s">
        <v>451</v>
      </c>
      <c r="AO337" s="348" t="s">
        <v>451</v>
      </c>
      <c r="AP337" s="312" t="s">
        <v>451</v>
      </c>
      <c r="AQ337" s="311" t="s">
        <v>451</v>
      </c>
      <c r="AR337" s="312" t="s">
        <v>451</v>
      </c>
      <c r="AS337" s="312" t="s">
        <v>451</v>
      </c>
      <c r="AT337" s="312" t="s">
        <v>451</v>
      </c>
      <c r="AU337" s="312" t="s">
        <v>451</v>
      </c>
      <c r="AV337" s="312" t="s">
        <v>451</v>
      </c>
      <c r="AW337" s="348" t="s">
        <v>451</v>
      </c>
      <c r="AX337" s="312" t="s">
        <v>451</v>
      </c>
      <c r="AY337" s="311" t="s">
        <v>451</v>
      </c>
      <c r="AZ337" s="312" t="s">
        <v>451</v>
      </c>
      <c r="BA337" s="312" t="s">
        <v>451</v>
      </c>
      <c r="BB337" s="312" t="s">
        <v>451</v>
      </c>
      <c r="BC337" s="312" t="s">
        <v>451</v>
      </c>
      <c r="BD337" s="312" t="s">
        <v>451</v>
      </c>
      <c r="BE337" s="348" t="s">
        <v>451</v>
      </c>
      <c r="BF337" s="312" t="s">
        <v>451</v>
      </c>
      <c r="BG337" s="311">
        <v>2</v>
      </c>
      <c r="BH337" s="312" t="s">
        <v>451</v>
      </c>
      <c r="BI337" s="312" t="s">
        <v>451</v>
      </c>
      <c r="BJ337" s="312" t="s">
        <v>451</v>
      </c>
      <c r="BK337" s="312">
        <v>1</v>
      </c>
      <c r="BL337" s="348" t="s">
        <v>451</v>
      </c>
      <c r="BM337" s="312">
        <v>3</v>
      </c>
      <c r="BN337" s="311" t="s">
        <v>451</v>
      </c>
      <c r="BO337" s="312" t="s">
        <v>451</v>
      </c>
      <c r="BP337" s="312" t="s">
        <v>451</v>
      </c>
      <c r="BQ337" s="312" t="s">
        <v>451</v>
      </c>
      <c r="BR337" s="312" t="s">
        <v>451</v>
      </c>
      <c r="BS337" s="348" t="s">
        <v>451</v>
      </c>
      <c r="BT337" s="348" t="s">
        <v>451</v>
      </c>
    </row>
    <row r="338" spans="2:72">
      <c r="B338" s="737" t="s">
        <v>529</v>
      </c>
      <c r="C338" s="311" t="s">
        <v>451</v>
      </c>
      <c r="D338" s="312" t="s">
        <v>451</v>
      </c>
      <c r="E338" s="312" t="s">
        <v>451</v>
      </c>
      <c r="F338" s="312" t="s">
        <v>451</v>
      </c>
      <c r="G338" s="312" t="s">
        <v>451</v>
      </c>
      <c r="H338" s="312" t="s">
        <v>451</v>
      </c>
      <c r="I338" s="348" t="s">
        <v>451</v>
      </c>
      <c r="J338" s="312" t="s">
        <v>451</v>
      </c>
      <c r="K338" s="311" t="s">
        <v>451</v>
      </c>
      <c r="L338" s="312" t="s">
        <v>451</v>
      </c>
      <c r="M338" s="312" t="s">
        <v>451</v>
      </c>
      <c r="N338" s="312" t="s">
        <v>451</v>
      </c>
      <c r="O338" s="312" t="s">
        <v>451</v>
      </c>
      <c r="P338" s="312" t="s">
        <v>451</v>
      </c>
      <c r="Q338" s="348" t="s">
        <v>451</v>
      </c>
      <c r="R338" s="312" t="s">
        <v>451</v>
      </c>
      <c r="S338" s="311" t="s">
        <v>451</v>
      </c>
      <c r="T338" s="312" t="s">
        <v>451</v>
      </c>
      <c r="U338" s="312" t="s">
        <v>451</v>
      </c>
      <c r="V338" s="312" t="s">
        <v>451</v>
      </c>
      <c r="W338" s="312" t="s">
        <v>451</v>
      </c>
      <c r="X338" s="312" t="s">
        <v>451</v>
      </c>
      <c r="Y338" s="348" t="s">
        <v>451</v>
      </c>
      <c r="Z338" s="312" t="s">
        <v>451</v>
      </c>
      <c r="AA338" s="311" t="s">
        <v>451</v>
      </c>
      <c r="AB338" s="312" t="s">
        <v>451</v>
      </c>
      <c r="AC338" s="312" t="s">
        <v>451</v>
      </c>
      <c r="AD338" s="312" t="s">
        <v>451</v>
      </c>
      <c r="AE338" s="312" t="s">
        <v>451</v>
      </c>
      <c r="AF338" s="312" t="s">
        <v>451</v>
      </c>
      <c r="AG338" s="348" t="s">
        <v>451</v>
      </c>
      <c r="AH338" s="312" t="s">
        <v>451</v>
      </c>
      <c r="AI338" s="311" t="s">
        <v>451</v>
      </c>
      <c r="AJ338" s="312" t="s">
        <v>451</v>
      </c>
      <c r="AK338" s="312" t="s">
        <v>451</v>
      </c>
      <c r="AL338" s="312" t="s">
        <v>451</v>
      </c>
      <c r="AM338" s="312" t="s">
        <v>451</v>
      </c>
      <c r="AN338" s="312" t="s">
        <v>451</v>
      </c>
      <c r="AO338" s="348" t="s">
        <v>451</v>
      </c>
      <c r="AP338" s="312" t="s">
        <v>451</v>
      </c>
      <c r="AQ338" s="311" t="s">
        <v>451</v>
      </c>
      <c r="AR338" s="312" t="s">
        <v>451</v>
      </c>
      <c r="AS338" s="312" t="s">
        <v>451</v>
      </c>
      <c r="AT338" s="312" t="s">
        <v>451</v>
      </c>
      <c r="AU338" s="312" t="s">
        <v>451</v>
      </c>
      <c r="AV338" s="312" t="s">
        <v>451</v>
      </c>
      <c r="AW338" s="348" t="s">
        <v>451</v>
      </c>
      <c r="AX338" s="312" t="s">
        <v>451</v>
      </c>
      <c r="AY338" s="311" t="s">
        <v>451</v>
      </c>
      <c r="AZ338" s="312" t="s">
        <v>451</v>
      </c>
      <c r="BA338" s="312" t="s">
        <v>451</v>
      </c>
      <c r="BB338" s="312" t="s">
        <v>451</v>
      </c>
      <c r="BC338" s="312" t="s">
        <v>451</v>
      </c>
      <c r="BD338" s="312" t="s">
        <v>451</v>
      </c>
      <c r="BE338" s="348" t="s">
        <v>451</v>
      </c>
      <c r="BF338" s="312" t="s">
        <v>451</v>
      </c>
      <c r="BG338" s="311" t="s">
        <v>451</v>
      </c>
      <c r="BH338" s="312" t="s">
        <v>451</v>
      </c>
      <c r="BI338" s="312" t="s">
        <v>451</v>
      </c>
      <c r="BJ338" s="312" t="s">
        <v>451</v>
      </c>
      <c r="BK338" s="312" t="s">
        <v>451</v>
      </c>
      <c r="BL338" s="348" t="s">
        <v>451</v>
      </c>
      <c r="BM338" s="312" t="s">
        <v>451</v>
      </c>
      <c r="BN338" s="311" t="s">
        <v>451</v>
      </c>
      <c r="BO338" s="312">
        <v>1</v>
      </c>
      <c r="BP338" s="312" t="s">
        <v>451</v>
      </c>
      <c r="BQ338" s="312" t="s">
        <v>451</v>
      </c>
      <c r="BR338" s="312">
        <v>3</v>
      </c>
      <c r="BS338" s="348" t="s">
        <v>451</v>
      </c>
      <c r="BT338" s="348">
        <v>4</v>
      </c>
    </row>
    <row r="339" spans="2:72">
      <c r="B339" s="737" t="s">
        <v>549</v>
      </c>
      <c r="C339" s="311" t="s">
        <v>451</v>
      </c>
      <c r="D339" s="312" t="s">
        <v>451</v>
      </c>
      <c r="E339" s="312" t="s">
        <v>451</v>
      </c>
      <c r="F339" s="312" t="s">
        <v>451</v>
      </c>
      <c r="G339" s="312" t="s">
        <v>451</v>
      </c>
      <c r="H339" s="312" t="s">
        <v>451</v>
      </c>
      <c r="I339" s="348" t="s">
        <v>451</v>
      </c>
      <c r="J339" s="312" t="s">
        <v>451</v>
      </c>
      <c r="K339" s="311" t="s">
        <v>451</v>
      </c>
      <c r="L339" s="312" t="s">
        <v>451</v>
      </c>
      <c r="M339" s="312" t="s">
        <v>451</v>
      </c>
      <c r="N339" s="312" t="s">
        <v>451</v>
      </c>
      <c r="O339" s="312" t="s">
        <v>451</v>
      </c>
      <c r="P339" s="312" t="s">
        <v>451</v>
      </c>
      <c r="Q339" s="348" t="s">
        <v>451</v>
      </c>
      <c r="R339" s="312" t="s">
        <v>451</v>
      </c>
      <c r="S339" s="311" t="s">
        <v>451</v>
      </c>
      <c r="T339" s="312" t="s">
        <v>451</v>
      </c>
      <c r="U339" s="312" t="s">
        <v>451</v>
      </c>
      <c r="V339" s="312" t="s">
        <v>451</v>
      </c>
      <c r="W339" s="312" t="s">
        <v>451</v>
      </c>
      <c r="X339" s="312" t="s">
        <v>451</v>
      </c>
      <c r="Y339" s="348" t="s">
        <v>451</v>
      </c>
      <c r="Z339" s="312" t="s">
        <v>451</v>
      </c>
      <c r="AA339" s="311" t="s">
        <v>451</v>
      </c>
      <c r="AB339" s="312" t="s">
        <v>451</v>
      </c>
      <c r="AC339" s="312" t="s">
        <v>451</v>
      </c>
      <c r="AD339" s="312" t="s">
        <v>451</v>
      </c>
      <c r="AE339" s="312" t="s">
        <v>451</v>
      </c>
      <c r="AF339" s="312" t="s">
        <v>451</v>
      </c>
      <c r="AG339" s="348" t="s">
        <v>451</v>
      </c>
      <c r="AH339" s="312" t="s">
        <v>451</v>
      </c>
      <c r="AI339" s="311" t="s">
        <v>451</v>
      </c>
      <c r="AJ339" s="312" t="s">
        <v>451</v>
      </c>
      <c r="AK339" s="312" t="s">
        <v>451</v>
      </c>
      <c r="AL339" s="312" t="s">
        <v>451</v>
      </c>
      <c r="AM339" s="312" t="s">
        <v>451</v>
      </c>
      <c r="AN339" s="312" t="s">
        <v>451</v>
      </c>
      <c r="AO339" s="348" t="s">
        <v>451</v>
      </c>
      <c r="AP339" s="312" t="s">
        <v>451</v>
      </c>
      <c r="AQ339" s="311" t="s">
        <v>451</v>
      </c>
      <c r="AR339" s="312" t="s">
        <v>451</v>
      </c>
      <c r="AS339" s="312" t="s">
        <v>451</v>
      </c>
      <c r="AT339" s="312" t="s">
        <v>451</v>
      </c>
      <c r="AU339" s="312" t="s">
        <v>451</v>
      </c>
      <c r="AV339" s="312" t="s">
        <v>451</v>
      </c>
      <c r="AW339" s="348" t="s">
        <v>451</v>
      </c>
      <c r="AX339" s="312" t="s">
        <v>451</v>
      </c>
      <c r="AY339" s="311" t="s">
        <v>451</v>
      </c>
      <c r="AZ339" s="312" t="s">
        <v>451</v>
      </c>
      <c r="BA339" s="312" t="s">
        <v>451</v>
      </c>
      <c r="BB339" s="312" t="s">
        <v>451</v>
      </c>
      <c r="BC339" s="312" t="s">
        <v>451</v>
      </c>
      <c r="BD339" s="312" t="s">
        <v>451</v>
      </c>
      <c r="BE339" s="348" t="s">
        <v>451</v>
      </c>
      <c r="BF339" s="312" t="s">
        <v>451</v>
      </c>
      <c r="BG339" s="311" t="s">
        <v>451</v>
      </c>
      <c r="BH339" s="312" t="s">
        <v>451</v>
      </c>
      <c r="BI339" s="312" t="s">
        <v>451</v>
      </c>
      <c r="BJ339" s="312" t="s">
        <v>451</v>
      </c>
      <c r="BK339" s="312" t="s">
        <v>451</v>
      </c>
      <c r="BL339" s="348" t="s">
        <v>451</v>
      </c>
      <c r="BM339" s="312" t="s">
        <v>451</v>
      </c>
      <c r="BN339" s="311" t="s">
        <v>451</v>
      </c>
      <c r="BO339" s="312" t="s">
        <v>451</v>
      </c>
      <c r="BP339" s="312">
        <v>1</v>
      </c>
      <c r="BQ339" s="312" t="s">
        <v>451</v>
      </c>
      <c r="BR339" s="312" t="s">
        <v>451</v>
      </c>
      <c r="BS339" s="348" t="s">
        <v>451</v>
      </c>
      <c r="BT339" s="348">
        <v>1</v>
      </c>
    </row>
    <row r="340" spans="2:72">
      <c r="B340" s="736" t="s">
        <v>564</v>
      </c>
      <c r="C340" s="354" t="s">
        <v>451</v>
      </c>
      <c r="D340" s="355" t="s">
        <v>451</v>
      </c>
      <c r="E340" s="355" t="s">
        <v>451</v>
      </c>
      <c r="F340" s="355" t="s">
        <v>451</v>
      </c>
      <c r="G340" s="355" t="s">
        <v>451</v>
      </c>
      <c r="H340" s="355" t="s">
        <v>451</v>
      </c>
      <c r="I340" s="356" t="s">
        <v>451</v>
      </c>
      <c r="J340" s="355" t="s">
        <v>451</v>
      </c>
      <c r="K340" s="354" t="s">
        <v>451</v>
      </c>
      <c r="L340" s="355" t="s">
        <v>451</v>
      </c>
      <c r="M340" s="355" t="s">
        <v>451</v>
      </c>
      <c r="N340" s="355" t="s">
        <v>451</v>
      </c>
      <c r="O340" s="355" t="s">
        <v>451</v>
      </c>
      <c r="P340" s="355" t="s">
        <v>451</v>
      </c>
      <c r="Q340" s="356" t="s">
        <v>451</v>
      </c>
      <c r="R340" s="355" t="s">
        <v>451</v>
      </c>
      <c r="S340" s="354" t="s">
        <v>451</v>
      </c>
      <c r="T340" s="355" t="s">
        <v>451</v>
      </c>
      <c r="U340" s="355" t="s">
        <v>451</v>
      </c>
      <c r="V340" s="355" t="s">
        <v>451</v>
      </c>
      <c r="W340" s="355" t="s">
        <v>451</v>
      </c>
      <c r="X340" s="355" t="s">
        <v>451</v>
      </c>
      <c r="Y340" s="356" t="s">
        <v>451</v>
      </c>
      <c r="Z340" s="355" t="s">
        <v>451</v>
      </c>
      <c r="AA340" s="354" t="s">
        <v>451</v>
      </c>
      <c r="AB340" s="355" t="s">
        <v>451</v>
      </c>
      <c r="AC340" s="355" t="s">
        <v>451</v>
      </c>
      <c r="AD340" s="355" t="s">
        <v>451</v>
      </c>
      <c r="AE340" s="355" t="s">
        <v>451</v>
      </c>
      <c r="AF340" s="355" t="s">
        <v>451</v>
      </c>
      <c r="AG340" s="356" t="s">
        <v>451</v>
      </c>
      <c r="AH340" s="355" t="s">
        <v>451</v>
      </c>
      <c r="AI340" s="354" t="s">
        <v>451</v>
      </c>
      <c r="AJ340" s="355" t="s">
        <v>451</v>
      </c>
      <c r="AK340" s="355" t="s">
        <v>451</v>
      </c>
      <c r="AL340" s="355" t="s">
        <v>451</v>
      </c>
      <c r="AM340" s="355" t="s">
        <v>451</v>
      </c>
      <c r="AN340" s="355" t="s">
        <v>451</v>
      </c>
      <c r="AO340" s="356" t="s">
        <v>451</v>
      </c>
      <c r="AP340" s="355" t="s">
        <v>451</v>
      </c>
      <c r="AQ340" s="354" t="s">
        <v>451</v>
      </c>
      <c r="AR340" s="355" t="s">
        <v>451</v>
      </c>
      <c r="AS340" s="355" t="s">
        <v>451</v>
      </c>
      <c r="AT340" s="355" t="s">
        <v>451</v>
      </c>
      <c r="AU340" s="355" t="s">
        <v>451</v>
      </c>
      <c r="AV340" s="355" t="s">
        <v>451</v>
      </c>
      <c r="AW340" s="356" t="s">
        <v>451</v>
      </c>
      <c r="AX340" s="355" t="s">
        <v>451</v>
      </c>
      <c r="AY340" s="354" t="s">
        <v>451</v>
      </c>
      <c r="AZ340" s="355" t="s">
        <v>451</v>
      </c>
      <c r="BA340" s="355" t="s">
        <v>451</v>
      </c>
      <c r="BB340" s="355" t="s">
        <v>451</v>
      </c>
      <c r="BC340" s="355" t="s">
        <v>451</v>
      </c>
      <c r="BD340" s="355" t="s">
        <v>451</v>
      </c>
      <c r="BE340" s="356" t="s">
        <v>451</v>
      </c>
      <c r="BF340" s="355" t="s">
        <v>451</v>
      </c>
      <c r="BG340" s="354">
        <v>1</v>
      </c>
      <c r="BH340" s="355" t="s">
        <v>451</v>
      </c>
      <c r="BI340" s="355" t="s">
        <v>451</v>
      </c>
      <c r="BJ340" s="355" t="s">
        <v>451</v>
      </c>
      <c r="BK340" s="355" t="s">
        <v>451</v>
      </c>
      <c r="BL340" s="356" t="s">
        <v>451</v>
      </c>
      <c r="BM340" s="355">
        <v>1</v>
      </c>
      <c r="BN340" s="354" t="s">
        <v>451</v>
      </c>
      <c r="BO340" s="355">
        <v>1</v>
      </c>
      <c r="BP340" s="355" t="s">
        <v>451</v>
      </c>
      <c r="BQ340" s="355">
        <v>1</v>
      </c>
      <c r="BR340" s="355">
        <v>2</v>
      </c>
      <c r="BS340" s="356">
        <v>5</v>
      </c>
      <c r="BT340" s="356">
        <v>9</v>
      </c>
    </row>
    <row r="341" spans="2:72">
      <c r="B341" s="737" t="s">
        <v>527</v>
      </c>
      <c r="C341" s="311" t="s">
        <v>451</v>
      </c>
      <c r="D341" s="312" t="s">
        <v>451</v>
      </c>
      <c r="E341" s="312" t="s">
        <v>451</v>
      </c>
      <c r="F341" s="312" t="s">
        <v>451</v>
      </c>
      <c r="G341" s="312" t="s">
        <v>451</v>
      </c>
      <c r="H341" s="312" t="s">
        <v>451</v>
      </c>
      <c r="I341" s="348" t="s">
        <v>451</v>
      </c>
      <c r="J341" s="312" t="s">
        <v>451</v>
      </c>
      <c r="K341" s="311" t="s">
        <v>451</v>
      </c>
      <c r="L341" s="312" t="s">
        <v>451</v>
      </c>
      <c r="M341" s="312" t="s">
        <v>451</v>
      </c>
      <c r="N341" s="312" t="s">
        <v>451</v>
      </c>
      <c r="O341" s="312" t="s">
        <v>451</v>
      </c>
      <c r="P341" s="312" t="s">
        <v>451</v>
      </c>
      <c r="Q341" s="348" t="s">
        <v>451</v>
      </c>
      <c r="R341" s="312" t="s">
        <v>451</v>
      </c>
      <c r="S341" s="311" t="s">
        <v>451</v>
      </c>
      <c r="T341" s="312" t="s">
        <v>451</v>
      </c>
      <c r="U341" s="312" t="s">
        <v>451</v>
      </c>
      <c r="V341" s="312" t="s">
        <v>451</v>
      </c>
      <c r="W341" s="312" t="s">
        <v>451</v>
      </c>
      <c r="X341" s="312" t="s">
        <v>451</v>
      </c>
      <c r="Y341" s="348" t="s">
        <v>451</v>
      </c>
      <c r="Z341" s="312" t="s">
        <v>451</v>
      </c>
      <c r="AA341" s="311" t="s">
        <v>451</v>
      </c>
      <c r="AB341" s="312" t="s">
        <v>451</v>
      </c>
      <c r="AC341" s="312" t="s">
        <v>451</v>
      </c>
      <c r="AD341" s="312" t="s">
        <v>451</v>
      </c>
      <c r="AE341" s="312" t="s">
        <v>451</v>
      </c>
      <c r="AF341" s="312" t="s">
        <v>451</v>
      </c>
      <c r="AG341" s="348" t="s">
        <v>451</v>
      </c>
      <c r="AH341" s="312" t="s">
        <v>451</v>
      </c>
      <c r="AI341" s="311" t="s">
        <v>451</v>
      </c>
      <c r="AJ341" s="312" t="s">
        <v>451</v>
      </c>
      <c r="AK341" s="312" t="s">
        <v>451</v>
      </c>
      <c r="AL341" s="312" t="s">
        <v>451</v>
      </c>
      <c r="AM341" s="312" t="s">
        <v>451</v>
      </c>
      <c r="AN341" s="312" t="s">
        <v>451</v>
      </c>
      <c r="AO341" s="348" t="s">
        <v>451</v>
      </c>
      <c r="AP341" s="312" t="s">
        <v>451</v>
      </c>
      <c r="AQ341" s="311" t="s">
        <v>451</v>
      </c>
      <c r="AR341" s="312" t="s">
        <v>451</v>
      </c>
      <c r="AS341" s="312" t="s">
        <v>451</v>
      </c>
      <c r="AT341" s="312" t="s">
        <v>451</v>
      </c>
      <c r="AU341" s="312" t="s">
        <v>451</v>
      </c>
      <c r="AV341" s="312" t="s">
        <v>451</v>
      </c>
      <c r="AW341" s="348" t="s">
        <v>451</v>
      </c>
      <c r="AX341" s="312" t="s">
        <v>451</v>
      </c>
      <c r="AY341" s="311" t="s">
        <v>451</v>
      </c>
      <c r="AZ341" s="312" t="s">
        <v>451</v>
      </c>
      <c r="BA341" s="312" t="s">
        <v>451</v>
      </c>
      <c r="BB341" s="312" t="s">
        <v>451</v>
      </c>
      <c r="BC341" s="312" t="s">
        <v>451</v>
      </c>
      <c r="BD341" s="312" t="s">
        <v>451</v>
      </c>
      <c r="BE341" s="348" t="s">
        <v>451</v>
      </c>
      <c r="BF341" s="312" t="s">
        <v>451</v>
      </c>
      <c r="BG341" s="311" t="s">
        <v>451</v>
      </c>
      <c r="BH341" s="312" t="s">
        <v>451</v>
      </c>
      <c r="BI341" s="312" t="s">
        <v>451</v>
      </c>
      <c r="BJ341" s="312" t="s">
        <v>451</v>
      </c>
      <c r="BK341" s="312" t="s">
        <v>451</v>
      </c>
      <c r="BL341" s="348" t="s">
        <v>451</v>
      </c>
      <c r="BM341" s="312" t="s">
        <v>451</v>
      </c>
      <c r="BN341" s="311" t="s">
        <v>451</v>
      </c>
      <c r="BO341" s="312" t="s">
        <v>451</v>
      </c>
      <c r="BP341" s="312" t="s">
        <v>451</v>
      </c>
      <c r="BQ341" s="312" t="s">
        <v>451</v>
      </c>
      <c r="BR341" s="312" t="s">
        <v>451</v>
      </c>
      <c r="BS341" s="348">
        <v>1</v>
      </c>
      <c r="BT341" s="348">
        <v>1</v>
      </c>
    </row>
    <row r="342" spans="2:72">
      <c r="B342" s="737" t="s">
        <v>529</v>
      </c>
      <c r="C342" s="311" t="s">
        <v>451</v>
      </c>
      <c r="D342" s="312" t="s">
        <v>451</v>
      </c>
      <c r="E342" s="312" t="s">
        <v>451</v>
      </c>
      <c r="F342" s="312" t="s">
        <v>451</v>
      </c>
      <c r="G342" s="312" t="s">
        <v>451</v>
      </c>
      <c r="H342" s="312" t="s">
        <v>451</v>
      </c>
      <c r="I342" s="348" t="s">
        <v>451</v>
      </c>
      <c r="J342" s="312" t="s">
        <v>451</v>
      </c>
      <c r="K342" s="311" t="s">
        <v>451</v>
      </c>
      <c r="L342" s="312" t="s">
        <v>451</v>
      </c>
      <c r="M342" s="312" t="s">
        <v>451</v>
      </c>
      <c r="N342" s="312" t="s">
        <v>451</v>
      </c>
      <c r="O342" s="312" t="s">
        <v>451</v>
      </c>
      <c r="P342" s="312" t="s">
        <v>451</v>
      </c>
      <c r="Q342" s="348" t="s">
        <v>451</v>
      </c>
      <c r="R342" s="312" t="s">
        <v>451</v>
      </c>
      <c r="S342" s="311" t="s">
        <v>451</v>
      </c>
      <c r="T342" s="312" t="s">
        <v>451</v>
      </c>
      <c r="U342" s="312" t="s">
        <v>451</v>
      </c>
      <c r="V342" s="312" t="s">
        <v>451</v>
      </c>
      <c r="W342" s="312" t="s">
        <v>451</v>
      </c>
      <c r="X342" s="312" t="s">
        <v>451</v>
      </c>
      <c r="Y342" s="348" t="s">
        <v>451</v>
      </c>
      <c r="Z342" s="312" t="s">
        <v>451</v>
      </c>
      <c r="AA342" s="311" t="s">
        <v>451</v>
      </c>
      <c r="AB342" s="312" t="s">
        <v>451</v>
      </c>
      <c r="AC342" s="312" t="s">
        <v>451</v>
      </c>
      <c r="AD342" s="312" t="s">
        <v>451</v>
      </c>
      <c r="AE342" s="312" t="s">
        <v>451</v>
      </c>
      <c r="AF342" s="312" t="s">
        <v>451</v>
      </c>
      <c r="AG342" s="348" t="s">
        <v>451</v>
      </c>
      <c r="AH342" s="312" t="s">
        <v>451</v>
      </c>
      <c r="AI342" s="311" t="s">
        <v>451</v>
      </c>
      <c r="AJ342" s="312" t="s">
        <v>451</v>
      </c>
      <c r="AK342" s="312" t="s">
        <v>451</v>
      </c>
      <c r="AL342" s="312" t="s">
        <v>451</v>
      </c>
      <c r="AM342" s="312" t="s">
        <v>451</v>
      </c>
      <c r="AN342" s="312" t="s">
        <v>451</v>
      </c>
      <c r="AO342" s="348" t="s">
        <v>451</v>
      </c>
      <c r="AP342" s="312" t="s">
        <v>451</v>
      </c>
      <c r="AQ342" s="311" t="s">
        <v>451</v>
      </c>
      <c r="AR342" s="312" t="s">
        <v>451</v>
      </c>
      <c r="AS342" s="312" t="s">
        <v>451</v>
      </c>
      <c r="AT342" s="312" t="s">
        <v>451</v>
      </c>
      <c r="AU342" s="312" t="s">
        <v>451</v>
      </c>
      <c r="AV342" s="312" t="s">
        <v>451</v>
      </c>
      <c r="AW342" s="348" t="s">
        <v>451</v>
      </c>
      <c r="AX342" s="312" t="s">
        <v>451</v>
      </c>
      <c r="AY342" s="311" t="s">
        <v>451</v>
      </c>
      <c r="AZ342" s="312" t="s">
        <v>451</v>
      </c>
      <c r="BA342" s="312" t="s">
        <v>451</v>
      </c>
      <c r="BB342" s="312" t="s">
        <v>451</v>
      </c>
      <c r="BC342" s="312" t="s">
        <v>451</v>
      </c>
      <c r="BD342" s="312" t="s">
        <v>451</v>
      </c>
      <c r="BE342" s="348" t="s">
        <v>451</v>
      </c>
      <c r="BF342" s="312" t="s">
        <v>451</v>
      </c>
      <c r="BG342" s="311" t="s">
        <v>451</v>
      </c>
      <c r="BH342" s="312" t="s">
        <v>451</v>
      </c>
      <c r="BI342" s="312" t="s">
        <v>451</v>
      </c>
      <c r="BJ342" s="312" t="s">
        <v>451</v>
      </c>
      <c r="BK342" s="312" t="s">
        <v>451</v>
      </c>
      <c r="BL342" s="348" t="s">
        <v>451</v>
      </c>
      <c r="BM342" s="312" t="s">
        <v>451</v>
      </c>
      <c r="BN342" s="311" t="s">
        <v>451</v>
      </c>
      <c r="BO342" s="312" t="s">
        <v>451</v>
      </c>
      <c r="BP342" s="312" t="s">
        <v>451</v>
      </c>
      <c r="BQ342" s="312">
        <v>1</v>
      </c>
      <c r="BR342" s="312" t="s">
        <v>451</v>
      </c>
      <c r="BS342" s="348" t="s">
        <v>451</v>
      </c>
      <c r="BT342" s="348">
        <v>1</v>
      </c>
    </row>
    <row r="343" spans="2:72">
      <c r="B343" s="737" t="s">
        <v>507</v>
      </c>
      <c r="C343" s="311" t="s">
        <v>451</v>
      </c>
      <c r="D343" s="312" t="s">
        <v>451</v>
      </c>
      <c r="E343" s="312" t="s">
        <v>451</v>
      </c>
      <c r="F343" s="312" t="s">
        <v>451</v>
      </c>
      <c r="G343" s="312" t="s">
        <v>451</v>
      </c>
      <c r="H343" s="312" t="s">
        <v>451</v>
      </c>
      <c r="I343" s="348" t="s">
        <v>451</v>
      </c>
      <c r="J343" s="312" t="s">
        <v>451</v>
      </c>
      <c r="K343" s="311" t="s">
        <v>451</v>
      </c>
      <c r="L343" s="312" t="s">
        <v>451</v>
      </c>
      <c r="M343" s="312" t="s">
        <v>451</v>
      </c>
      <c r="N343" s="312" t="s">
        <v>451</v>
      </c>
      <c r="O343" s="312" t="s">
        <v>451</v>
      </c>
      <c r="P343" s="312" t="s">
        <v>451</v>
      </c>
      <c r="Q343" s="348" t="s">
        <v>451</v>
      </c>
      <c r="R343" s="312" t="s">
        <v>451</v>
      </c>
      <c r="S343" s="311" t="s">
        <v>451</v>
      </c>
      <c r="T343" s="312" t="s">
        <v>451</v>
      </c>
      <c r="U343" s="312" t="s">
        <v>451</v>
      </c>
      <c r="V343" s="312" t="s">
        <v>451</v>
      </c>
      <c r="W343" s="312" t="s">
        <v>451</v>
      </c>
      <c r="X343" s="312" t="s">
        <v>451</v>
      </c>
      <c r="Y343" s="348" t="s">
        <v>451</v>
      </c>
      <c r="Z343" s="312" t="s">
        <v>451</v>
      </c>
      <c r="AA343" s="311" t="s">
        <v>451</v>
      </c>
      <c r="AB343" s="312" t="s">
        <v>451</v>
      </c>
      <c r="AC343" s="312" t="s">
        <v>451</v>
      </c>
      <c r="AD343" s="312" t="s">
        <v>451</v>
      </c>
      <c r="AE343" s="312" t="s">
        <v>451</v>
      </c>
      <c r="AF343" s="312" t="s">
        <v>451</v>
      </c>
      <c r="AG343" s="348" t="s">
        <v>451</v>
      </c>
      <c r="AH343" s="312" t="s">
        <v>451</v>
      </c>
      <c r="AI343" s="311" t="s">
        <v>451</v>
      </c>
      <c r="AJ343" s="312" t="s">
        <v>451</v>
      </c>
      <c r="AK343" s="312" t="s">
        <v>451</v>
      </c>
      <c r="AL343" s="312" t="s">
        <v>451</v>
      </c>
      <c r="AM343" s="312" t="s">
        <v>451</v>
      </c>
      <c r="AN343" s="312" t="s">
        <v>451</v>
      </c>
      <c r="AO343" s="348" t="s">
        <v>451</v>
      </c>
      <c r="AP343" s="312" t="s">
        <v>451</v>
      </c>
      <c r="AQ343" s="311" t="s">
        <v>451</v>
      </c>
      <c r="AR343" s="312" t="s">
        <v>451</v>
      </c>
      <c r="AS343" s="312" t="s">
        <v>451</v>
      </c>
      <c r="AT343" s="312" t="s">
        <v>451</v>
      </c>
      <c r="AU343" s="312" t="s">
        <v>451</v>
      </c>
      <c r="AV343" s="312" t="s">
        <v>451</v>
      </c>
      <c r="AW343" s="348" t="s">
        <v>451</v>
      </c>
      <c r="AX343" s="312" t="s">
        <v>451</v>
      </c>
      <c r="AY343" s="311" t="s">
        <v>451</v>
      </c>
      <c r="AZ343" s="312" t="s">
        <v>451</v>
      </c>
      <c r="BA343" s="312" t="s">
        <v>451</v>
      </c>
      <c r="BB343" s="312" t="s">
        <v>451</v>
      </c>
      <c r="BC343" s="312" t="s">
        <v>451</v>
      </c>
      <c r="BD343" s="312" t="s">
        <v>451</v>
      </c>
      <c r="BE343" s="348" t="s">
        <v>451</v>
      </c>
      <c r="BF343" s="312" t="s">
        <v>451</v>
      </c>
      <c r="BG343" s="311" t="s">
        <v>451</v>
      </c>
      <c r="BH343" s="312" t="s">
        <v>451</v>
      </c>
      <c r="BI343" s="312" t="s">
        <v>451</v>
      </c>
      <c r="BJ343" s="312" t="s">
        <v>451</v>
      </c>
      <c r="BK343" s="312" t="s">
        <v>451</v>
      </c>
      <c r="BL343" s="348" t="s">
        <v>451</v>
      </c>
      <c r="BM343" s="312" t="s">
        <v>451</v>
      </c>
      <c r="BN343" s="311" t="s">
        <v>451</v>
      </c>
      <c r="BO343" s="312">
        <v>1</v>
      </c>
      <c r="BP343" s="312" t="s">
        <v>451</v>
      </c>
      <c r="BQ343" s="312" t="s">
        <v>451</v>
      </c>
      <c r="BR343" s="312" t="s">
        <v>451</v>
      </c>
      <c r="BS343" s="348">
        <v>4</v>
      </c>
      <c r="BT343" s="348">
        <v>5</v>
      </c>
    </row>
    <row r="344" spans="2:72">
      <c r="B344" s="737" t="s">
        <v>509</v>
      </c>
      <c r="C344" s="311" t="s">
        <v>451</v>
      </c>
      <c r="D344" s="312" t="s">
        <v>451</v>
      </c>
      <c r="E344" s="312" t="s">
        <v>451</v>
      </c>
      <c r="F344" s="312" t="s">
        <v>451</v>
      </c>
      <c r="G344" s="312" t="s">
        <v>451</v>
      </c>
      <c r="H344" s="312" t="s">
        <v>451</v>
      </c>
      <c r="I344" s="348" t="s">
        <v>451</v>
      </c>
      <c r="J344" s="312" t="s">
        <v>451</v>
      </c>
      <c r="K344" s="311" t="s">
        <v>451</v>
      </c>
      <c r="L344" s="312" t="s">
        <v>451</v>
      </c>
      <c r="M344" s="312" t="s">
        <v>451</v>
      </c>
      <c r="N344" s="312" t="s">
        <v>451</v>
      </c>
      <c r="O344" s="312" t="s">
        <v>451</v>
      </c>
      <c r="P344" s="312" t="s">
        <v>451</v>
      </c>
      <c r="Q344" s="348" t="s">
        <v>451</v>
      </c>
      <c r="R344" s="312" t="s">
        <v>451</v>
      </c>
      <c r="S344" s="311" t="s">
        <v>451</v>
      </c>
      <c r="T344" s="312" t="s">
        <v>451</v>
      </c>
      <c r="U344" s="312" t="s">
        <v>451</v>
      </c>
      <c r="V344" s="312" t="s">
        <v>451</v>
      </c>
      <c r="W344" s="312" t="s">
        <v>451</v>
      </c>
      <c r="X344" s="312" t="s">
        <v>451</v>
      </c>
      <c r="Y344" s="348" t="s">
        <v>451</v>
      </c>
      <c r="Z344" s="312" t="s">
        <v>451</v>
      </c>
      <c r="AA344" s="311" t="s">
        <v>451</v>
      </c>
      <c r="AB344" s="312" t="s">
        <v>451</v>
      </c>
      <c r="AC344" s="312" t="s">
        <v>451</v>
      </c>
      <c r="AD344" s="312" t="s">
        <v>451</v>
      </c>
      <c r="AE344" s="312" t="s">
        <v>451</v>
      </c>
      <c r="AF344" s="312" t="s">
        <v>451</v>
      </c>
      <c r="AG344" s="348" t="s">
        <v>451</v>
      </c>
      <c r="AH344" s="312" t="s">
        <v>451</v>
      </c>
      <c r="AI344" s="311" t="s">
        <v>451</v>
      </c>
      <c r="AJ344" s="312" t="s">
        <v>451</v>
      </c>
      <c r="AK344" s="312" t="s">
        <v>451</v>
      </c>
      <c r="AL344" s="312" t="s">
        <v>451</v>
      </c>
      <c r="AM344" s="312" t="s">
        <v>451</v>
      </c>
      <c r="AN344" s="312" t="s">
        <v>451</v>
      </c>
      <c r="AO344" s="348" t="s">
        <v>451</v>
      </c>
      <c r="AP344" s="312" t="s">
        <v>451</v>
      </c>
      <c r="AQ344" s="311" t="s">
        <v>451</v>
      </c>
      <c r="AR344" s="312" t="s">
        <v>451</v>
      </c>
      <c r="AS344" s="312" t="s">
        <v>451</v>
      </c>
      <c r="AT344" s="312" t="s">
        <v>451</v>
      </c>
      <c r="AU344" s="312" t="s">
        <v>451</v>
      </c>
      <c r="AV344" s="312" t="s">
        <v>451</v>
      </c>
      <c r="AW344" s="348" t="s">
        <v>451</v>
      </c>
      <c r="AX344" s="312" t="s">
        <v>451</v>
      </c>
      <c r="AY344" s="311" t="s">
        <v>451</v>
      </c>
      <c r="AZ344" s="312" t="s">
        <v>451</v>
      </c>
      <c r="BA344" s="312" t="s">
        <v>451</v>
      </c>
      <c r="BB344" s="312" t="s">
        <v>451</v>
      </c>
      <c r="BC344" s="312" t="s">
        <v>451</v>
      </c>
      <c r="BD344" s="312" t="s">
        <v>451</v>
      </c>
      <c r="BE344" s="348" t="s">
        <v>451</v>
      </c>
      <c r="BF344" s="312" t="s">
        <v>451</v>
      </c>
      <c r="BG344" s="311" t="s">
        <v>451</v>
      </c>
      <c r="BH344" s="312" t="s">
        <v>451</v>
      </c>
      <c r="BI344" s="312" t="s">
        <v>451</v>
      </c>
      <c r="BJ344" s="312" t="s">
        <v>451</v>
      </c>
      <c r="BK344" s="312" t="s">
        <v>451</v>
      </c>
      <c r="BL344" s="348" t="s">
        <v>451</v>
      </c>
      <c r="BM344" s="312" t="s">
        <v>451</v>
      </c>
      <c r="BN344" s="311" t="s">
        <v>451</v>
      </c>
      <c r="BO344" s="312" t="s">
        <v>451</v>
      </c>
      <c r="BP344" s="312" t="s">
        <v>451</v>
      </c>
      <c r="BQ344" s="312" t="s">
        <v>451</v>
      </c>
      <c r="BR344" s="312">
        <v>1</v>
      </c>
      <c r="BS344" s="348" t="s">
        <v>451</v>
      </c>
      <c r="BT344" s="348">
        <v>1</v>
      </c>
    </row>
    <row r="345" spans="2:72">
      <c r="B345" s="737" t="s">
        <v>549</v>
      </c>
      <c r="C345" s="311" t="s">
        <v>451</v>
      </c>
      <c r="D345" s="312" t="s">
        <v>451</v>
      </c>
      <c r="E345" s="312" t="s">
        <v>451</v>
      </c>
      <c r="F345" s="312" t="s">
        <v>451</v>
      </c>
      <c r="G345" s="312" t="s">
        <v>451</v>
      </c>
      <c r="H345" s="312" t="s">
        <v>451</v>
      </c>
      <c r="I345" s="348" t="s">
        <v>451</v>
      </c>
      <c r="J345" s="312" t="s">
        <v>451</v>
      </c>
      <c r="K345" s="311" t="s">
        <v>451</v>
      </c>
      <c r="L345" s="312" t="s">
        <v>451</v>
      </c>
      <c r="M345" s="312" t="s">
        <v>451</v>
      </c>
      <c r="N345" s="312" t="s">
        <v>451</v>
      </c>
      <c r="O345" s="312" t="s">
        <v>451</v>
      </c>
      <c r="P345" s="312" t="s">
        <v>451</v>
      </c>
      <c r="Q345" s="348" t="s">
        <v>451</v>
      </c>
      <c r="R345" s="312" t="s">
        <v>451</v>
      </c>
      <c r="S345" s="311" t="s">
        <v>451</v>
      </c>
      <c r="T345" s="312" t="s">
        <v>451</v>
      </c>
      <c r="U345" s="312" t="s">
        <v>451</v>
      </c>
      <c r="V345" s="312" t="s">
        <v>451</v>
      </c>
      <c r="W345" s="312" t="s">
        <v>451</v>
      </c>
      <c r="X345" s="312" t="s">
        <v>451</v>
      </c>
      <c r="Y345" s="348" t="s">
        <v>451</v>
      </c>
      <c r="Z345" s="312" t="s">
        <v>451</v>
      </c>
      <c r="AA345" s="311" t="s">
        <v>451</v>
      </c>
      <c r="AB345" s="312" t="s">
        <v>451</v>
      </c>
      <c r="AC345" s="312" t="s">
        <v>451</v>
      </c>
      <c r="AD345" s="312" t="s">
        <v>451</v>
      </c>
      <c r="AE345" s="312" t="s">
        <v>451</v>
      </c>
      <c r="AF345" s="312" t="s">
        <v>451</v>
      </c>
      <c r="AG345" s="348" t="s">
        <v>451</v>
      </c>
      <c r="AH345" s="312" t="s">
        <v>451</v>
      </c>
      <c r="AI345" s="311" t="s">
        <v>451</v>
      </c>
      <c r="AJ345" s="312" t="s">
        <v>451</v>
      </c>
      <c r="AK345" s="312" t="s">
        <v>451</v>
      </c>
      <c r="AL345" s="312" t="s">
        <v>451</v>
      </c>
      <c r="AM345" s="312" t="s">
        <v>451</v>
      </c>
      <c r="AN345" s="312" t="s">
        <v>451</v>
      </c>
      <c r="AO345" s="348" t="s">
        <v>451</v>
      </c>
      <c r="AP345" s="312" t="s">
        <v>451</v>
      </c>
      <c r="AQ345" s="311" t="s">
        <v>451</v>
      </c>
      <c r="AR345" s="312" t="s">
        <v>451</v>
      </c>
      <c r="AS345" s="312" t="s">
        <v>451</v>
      </c>
      <c r="AT345" s="312" t="s">
        <v>451</v>
      </c>
      <c r="AU345" s="312" t="s">
        <v>451</v>
      </c>
      <c r="AV345" s="312" t="s">
        <v>451</v>
      </c>
      <c r="AW345" s="348" t="s">
        <v>451</v>
      </c>
      <c r="AX345" s="312" t="s">
        <v>451</v>
      </c>
      <c r="AY345" s="311" t="s">
        <v>451</v>
      </c>
      <c r="AZ345" s="312" t="s">
        <v>451</v>
      </c>
      <c r="BA345" s="312" t="s">
        <v>451</v>
      </c>
      <c r="BB345" s="312" t="s">
        <v>451</v>
      </c>
      <c r="BC345" s="312" t="s">
        <v>451</v>
      </c>
      <c r="BD345" s="312" t="s">
        <v>451</v>
      </c>
      <c r="BE345" s="348" t="s">
        <v>451</v>
      </c>
      <c r="BF345" s="312" t="s">
        <v>451</v>
      </c>
      <c r="BG345" s="311">
        <v>1</v>
      </c>
      <c r="BH345" s="312" t="s">
        <v>451</v>
      </c>
      <c r="BI345" s="312" t="s">
        <v>451</v>
      </c>
      <c r="BJ345" s="312" t="s">
        <v>451</v>
      </c>
      <c r="BK345" s="312" t="s">
        <v>451</v>
      </c>
      <c r="BL345" s="348" t="s">
        <v>451</v>
      </c>
      <c r="BM345" s="312">
        <v>1</v>
      </c>
      <c r="BN345" s="311" t="s">
        <v>451</v>
      </c>
      <c r="BO345" s="312" t="s">
        <v>451</v>
      </c>
      <c r="BP345" s="312" t="s">
        <v>451</v>
      </c>
      <c r="BQ345" s="312" t="s">
        <v>451</v>
      </c>
      <c r="BR345" s="312">
        <v>1</v>
      </c>
      <c r="BS345" s="348" t="s">
        <v>451</v>
      </c>
      <c r="BT345" s="348">
        <v>1</v>
      </c>
    </row>
    <row r="346" spans="2:72">
      <c r="B346" s="736" t="s">
        <v>565</v>
      </c>
      <c r="C346" s="354" t="s">
        <v>451</v>
      </c>
      <c r="D346" s="355" t="s">
        <v>451</v>
      </c>
      <c r="E346" s="355" t="s">
        <v>451</v>
      </c>
      <c r="F346" s="355" t="s">
        <v>451</v>
      </c>
      <c r="G346" s="355" t="s">
        <v>451</v>
      </c>
      <c r="H346" s="355" t="s">
        <v>451</v>
      </c>
      <c r="I346" s="356" t="s">
        <v>451</v>
      </c>
      <c r="J346" s="355" t="s">
        <v>451</v>
      </c>
      <c r="K346" s="354" t="s">
        <v>451</v>
      </c>
      <c r="L346" s="355" t="s">
        <v>451</v>
      </c>
      <c r="M346" s="355" t="s">
        <v>451</v>
      </c>
      <c r="N346" s="355" t="s">
        <v>451</v>
      </c>
      <c r="O346" s="355" t="s">
        <v>451</v>
      </c>
      <c r="P346" s="355" t="s">
        <v>451</v>
      </c>
      <c r="Q346" s="356" t="s">
        <v>451</v>
      </c>
      <c r="R346" s="355" t="s">
        <v>451</v>
      </c>
      <c r="S346" s="354" t="s">
        <v>451</v>
      </c>
      <c r="T346" s="355" t="s">
        <v>451</v>
      </c>
      <c r="U346" s="355" t="s">
        <v>451</v>
      </c>
      <c r="V346" s="355" t="s">
        <v>451</v>
      </c>
      <c r="W346" s="355" t="s">
        <v>451</v>
      </c>
      <c r="X346" s="355" t="s">
        <v>451</v>
      </c>
      <c r="Y346" s="356" t="s">
        <v>451</v>
      </c>
      <c r="Z346" s="355" t="s">
        <v>451</v>
      </c>
      <c r="AA346" s="354" t="s">
        <v>451</v>
      </c>
      <c r="AB346" s="355" t="s">
        <v>451</v>
      </c>
      <c r="AC346" s="355" t="s">
        <v>451</v>
      </c>
      <c r="AD346" s="355" t="s">
        <v>451</v>
      </c>
      <c r="AE346" s="355" t="s">
        <v>451</v>
      </c>
      <c r="AF346" s="355" t="s">
        <v>451</v>
      </c>
      <c r="AG346" s="356" t="s">
        <v>451</v>
      </c>
      <c r="AH346" s="355" t="s">
        <v>451</v>
      </c>
      <c r="AI346" s="354" t="s">
        <v>451</v>
      </c>
      <c r="AJ346" s="355" t="s">
        <v>451</v>
      </c>
      <c r="AK346" s="355" t="s">
        <v>451</v>
      </c>
      <c r="AL346" s="355" t="s">
        <v>451</v>
      </c>
      <c r="AM346" s="355" t="s">
        <v>451</v>
      </c>
      <c r="AN346" s="355" t="s">
        <v>451</v>
      </c>
      <c r="AO346" s="356" t="s">
        <v>451</v>
      </c>
      <c r="AP346" s="355" t="s">
        <v>451</v>
      </c>
      <c r="AQ346" s="354" t="s">
        <v>451</v>
      </c>
      <c r="AR346" s="355" t="s">
        <v>451</v>
      </c>
      <c r="AS346" s="355" t="s">
        <v>451</v>
      </c>
      <c r="AT346" s="355" t="s">
        <v>451</v>
      </c>
      <c r="AU346" s="355" t="s">
        <v>451</v>
      </c>
      <c r="AV346" s="355" t="s">
        <v>451</v>
      </c>
      <c r="AW346" s="356" t="s">
        <v>451</v>
      </c>
      <c r="AX346" s="355" t="s">
        <v>451</v>
      </c>
      <c r="AY346" s="354" t="s">
        <v>451</v>
      </c>
      <c r="AZ346" s="355" t="s">
        <v>451</v>
      </c>
      <c r="BA346" s="355" t="s">
        <v>451</v>
      </c>
      <c r="BB346" s="355" t="s">
        <v>451</v>
      </c>
      <c r="BC346" s="355" t="s">
        <v>451</v>
      </c>
      <c r="BD346" s="355" t="s">
        <v>451</v>
      </c>
      <c r="BE346" s="356" t="s">
        <v>451</v>
      </c>
      <c r="BF346" s="355" t="s">
        <v>451</v>
      </c>
      <c r="BG346" s="354" t="s">
        <v>451</v>
      </c>
      <c r="BH346" s="355" t="s">
        <v>451</v>
      </c>
      <c r="BI346" s="355" t="s">
        <v>451</v>
      </c>
      <c r="BJ346" s="355">
        <v>3</v>
      </c>
      <c r="BK346" s="355">
        <v>1</v>
      </c>
      <c r="BL346" s="356" t="s">
        <v>451</v>
      </c>
      <c r="BM346" s="355">
        <v>4</v>
      </c>
      <c r="BN346" s="354" t="s">
        <v>451</v>
      </c>
      <c r="BO346" s="355">
        <v>4</v>
      </c>
      <c r="BP346" s="355" t="s">
        <v>451</v>
      </c>
      <c r="BQ346" s="355" t="s">
        <v>451</v>
      </c>
      <c r="BR346" s="355">
        <v>4</v>
      </c>
      <c r="BS346" s="356">
        <v>8</v>
      </c>
      <c r="BT346" s="356">
        <v>16</v>
      </c>
    </row>
    <row r="347" spans="2:72">
      <c r="B347" s="737" t="s">
        <v>524</v>
      </c>
      <c r="C347" s="311" t="s">
        <v>451</v>
      </c>
      <c r="D347" s="312" t="s">
        <v>451</v>
      </c>
      <c r="E347" s="312" t="s">
        <v>451</v>
      </c>
      <c r="F347" s="312" t="s">
        <v>451</v>
      </c>
      <c r="G347" s="312" t="s">
        <v>451</v>
      </c>
      <c r="H347" s="312" t="s">
        <v>451</v>
      </c>
      <c r="I347" s="348" t="s">
        <v>451</v>
      </c>
      <c r="J347" s="312" t="s">
        <v>451</v>
      </c>
      <c r="K347" s="311" t="s">
        <v>451</v>
      </c>
      <c r="L347" s="312" t="s">
        <v>451</v>
      </c>
      <c r="M347" s="312" t="s">
        <v>451</v>
      </c>
      <c r="N347" s="312" t="s">
        <v>451</v>
      </c>
      <c r="O347" s="312" t="s">
        <v>451</v>
      </c>
      <c r="P347" s="312" t="s">
        <v>451</v>
      </c>
      <c r="Q347" s="348" t="s">
        <v>451</v>
      </c>
      <c r="R347" s="312" t="s">
        <v>451</v>
      </c>
      <c r="S347" s="311" t="s">
        <v>451</v>
      </c>
      <c r="T347" s="312" t="s">
        <v>451</v>
      </c>
      <c r="U347" s="312" t="s">
        <v>451</v>
      </c>
      <c r="V347" s="312" t="s">
        <v>451</v>
      </c>
      <c r="W347" s="312" t="s">
        <v>451</v>
      </c>
      <c r="X347" s="312" t="s">
        <v>451</v>
      </c>
      <c r="Y347" s="348" t="s">
        <v>451</v>
      </c>
      <c r="Z347" s="312" t="s">
        <v>451</v>
      </c>
      <c r="AA347" s="311" t="s">
        <v>451</v>
      </c>
      <c r="AB347" s="312" t="s">
        <v>451</v>
      </c>
      <c r="AC347" s="312" t="s">
        <v>451</v>
      </c>
      <c r="AD347" s="312" t="s">
        <v>451</v>
      </c>
      <c r="AE347" s="312" t="s">
        <v>451</v>
      </c>
      <c r="AF347" s="312" t="s">
        <v>451</v>
      </c>
      <c r="AG347" s="348" t="s">
        <v>451</v>
      </c>
      <c r="AH347" s="312" t="s">
        <v>451</v>
      </c>
      <c r="AI347" s="311" t="s">
        <v>451</v>
      </c>
      <c r="AJ347" s="312" t="s">
        <v>451</v>
      </c>
      <c r="AK347" s="312" t="s">
        <v>451</v>
      </c>
      <c r="AL347" s="312" t="s">
        <v>451</v>
      </c>
      <c r="AM347" s="312" t="s">
        <v>451</v>
      </c>
      <c r="AN347" s="312" t="s">
        <v>451</v>
      </c>
      <c r="AO347" s="348" t="s">
        <v>451</v>
      </c>
      <c r="AP347" s="312" t="s">
        <v>451</v>
      </c>
      <c r="AQ347" s="311" t="s">
        <v>451</v>
      </c>
      <c r="AR347" s="312" t="s">
        <v>451</v>
      </c>
      <c r="AS347" s="312" t="s">
        <v>451</v>
      </c>
      <c r="AT347" s="312" t="s">
        <v>451</v>
      </c>
      <c r="AU347" s="312" t="s">
        <v>451</v>
      </c>
      <c r="AV347" s="312" t="s">
        <v>451</v>
      </c>
      <c r="AW347" s="348" t="s">
        <v>451</v>
      </c>
      <c r="AX347" s="312" t="s">
        <v>451</v>
      </c>
      <c r="AY347" s="311" t="s">
        <v>451</v>
      </c>
      <c r="AZ347" s="312" t="s">
        <v>451</v>
      </c>
      <c r="BA347" s="312" t="s">
        <v>451</v>
      </c>
      <c r="BB347" s="312" t="s">
        <v>451</v>
      </c>
      <c r="BC347" s="312" t="s">
        <v>451</v>
      </c>
      <c r="BD347" s="312" t="s">
        <v>451</v>
      </c>
      <c r="BE347" s="348" t="s">
        <v>451</v>
      </c>
      <c r="BF347" s="312" t="s">
        <v>451</v>
      </c>
      <c r="BG347" s="311" t="s">
        <v>451</v>
      </c>
      <c r="BH347" s="312" t="s">
        <v>451</v>
      </c>
      <c r="BI347" s="312" t="s">
        <v>451</v>
      </c>
      <c r="BJ347" s="312" t="s">
        <v>451</v>
      </c>
      <c r="BK347" s="312" t="s">
        <v>451</v>
      </c>
      <c r="BL347" s="348" t="s">
        <v>451</v>
      </c>
      <c r="BM347" s="312" t="s">
        <v>451</v>
      </c>
      <c r="BN347" s="311" t="s">
        <v>451</v>
      </c>
      <c r="BO347" s="312" t="s">
        <v>451</v>
      </c>
      <c r="BP347" s="312" t="s">
        <v>451</v>
      </c>
      <c r="BQ347" s="312" t="s">
        <v>451</v>
      </c>
      <c r="BR347" s="312" t="s">
        <v>451</v>
      </c>
      <c r="BS347" s="348">
        <v>1</v>
      </c>
      <c r="BT347" s="348">
        <v>1</v>
      </c>
    </row>
    <row r="348" spans="2:72">
      <c r="B348" s="737" t="s">
        <v>529</v>
      </c>
      <c r="C348" s="311" t="s">
        <v>451</v>
      </c>
      <c r="D348" s="312" t="s">
        <v>451</v>
      </c>
      <c r="E348" s="312" t="s">
        <v>451</v>
      </c>
      <c r="F348" s="312" t="s">
        <v>451</v>
      </c>
      <c r="G348" s="312" t="s">
        <v>451</v>
      </c>
      <c r="H348" s="312" t="s">
        <v>451</v>
      </c>
      <c r="I348" s="348" t="s">
        <v>451</v>
      </c>
      <c r="J348" s="312" t="s">
        <v>451</v>
      </c>
      <c r="K348" s="311" t="s">
        <v>451</v>
      </c>
      <c r="L348" s="312" t="s">
        <v>451</v>
      </c>
      <c r="M348" s="312" t="s">
        <v>451</v>
      </c>
      <c r="N348" s="312" t="s">
        <v>451</v>
      </c>
      <c r="O348" s="312" t="s">
        <v>451</v>
      </c>
      <c r="P348" s="312" t="s">
        <v>451</v>
      </c>
      <c r="Q348" s="348" t="s">
        <v>451</v>
      </c>
      <c r="R348" s="312" t="s">
        <v>451</v>
      </c>
      <c r="S348" s="311" t="s">
        <v>451</v>
      </c>
      <c r="T348" s="312" t="s">
        <v>451</v>
      </c>
      <c r="U348" s="312" t="s">
        <v>451</v>
      </c>
      <c r="V348" s="312" t="s">
        <v>451</v>
      </c>
      <c r="W348" s="312" t="s">
        <v>451</v>
      </c>
      <c r="X348" s="312" t="s">
        <v>451</v>
      </c>
      <c r="Y348" s="348" t="s">
        <v>451</v>
      </c>
      <c r="Z348" s="312" t="s">
        <v>451</v>
      </c>
      <c r="AA348" s="311" t="s">
        <v>451</v>
      </c>
      <c r="AB348" s="312" t="s">
        <v>451</v>
      </c>
      <c r="AC348" s="312" t="s">
        <v>451</v>
      </c>
      <c r="AD348" s="312" t="s">
        <v>451</v>
      </c>
      <c r="AE348" s="312" t="s">
        <v>451</v>
      </c>
      <c r="AF348" s="312" t="s">
        <v>451</v>
      </c>
      <c r="AG348" s="348" t="s">
        <v>451</v>
      </c>
      <c r="AH348" s="312" t="s">
        <v>451</v>
      </c>
      <c r="AI348" s="311" t="s">
        <v>451</v>
      </c>
      <c r="AJ348" s="312" t="s">
        <v>451</v>
      </c>
      <c r="AK348" s="312" t="s">
        <v>451</v>
      </c>
      <c r="AL348" s="312" t="s">
        <v>451</v>
      </c>
      <c r="AM348" s="312" t="s">
        <v>451</v>
      </c>
      <c r="AN348" s="312" t="s">
        <v>451</v>
      </c>
      <c r="AO348" s="348" t="s">
        <v>451</v>
      </c>
      <c r="AP348" s="312" t="s">
        <v>451</v>
      </c>
      <c r="AQ348" s="311" t="s">
        <v>451</v>
      </c>
      <c r="AR348" s="312" t="s">
        <v>451</v>
      </c>
      <c r="AS348" s="312" t="s">
        <v>451</v>
      </c>
      <c r="AT348" s="312" t="s">
        <v>451</v>
      </c>
      <c r="AU348" s="312" t="s">
        <v>451</v>
      </c>
      <c r="AV348" s="312" t="s">
        <v>451</v>
      </c>
      <c r="AW348" s="348" t="s">
        <v>451</v>
      </c>
      <c r="AX348" s="312" t="s">
        <v>451</v>
      </c>
      <c r="AY348" s="311" t="s">
        <v>451</v>
      </c>
      <c r="AZ348" s="312" t="s">
        <v>451</v>
      </c>
      <c r="BA348" s="312" t="s">
        <v>451</v>
      </c>
      <c r="BB348" s="312" t="s">
        <v>451</v>
      </c>
      <c r="BC348" s="312" t="s">
        <v>451</v>
      </c>
      <c r="BD348" s="312" t="s">
        <v>451</v>
      </c>
      <c r="BE348" s="348" t="s">
        <v>451</v>
      </c>
      <c r="BF348" s="312" t="s">
        <v>451</v>
      </c>
      <c r="BG348" s="311" t="s">
        <v>451</v>
      </c>
      <c r="BH348" s="312" t="s">
        <v>451</v>
      </c>
      <c r="BI348" s="312" t="s">
        <v>451</v>
      </c>
      <c r="BJ348" s="312">
        <v>3</v>
      </c>
      <c r="BK348" s="312">
        <v>1</v>
      </c>
      <c r="BL348" s="348" t="s">
        <v>451</v>
      </c>
      <c r="BM348" s="312">
        <v>4</v>
      </c>
      <c r="BN348" s="311" t="s">
        <v>451</v>
      </c>
      <c r="BO348" s="312">
        <v>4</v>
      </c>
      <c r="BP348" s="312" t="s">
        <v>451</v>
      </c>
      <c r="BQ348" s="312" t="s">
        <v>451</v>
      </c>
      <c r="BR348" s="312">
        <v>3</v>
      </c>
      <c r="BS348" s="348">
        <v>1</v>
      </c>
      <c r="BT348" s="348">
        <v>8</v>
      </c>
    </row>
    <row r="349" spans="2:72">
      <c r="B349" s="737" t="s">
        <v>507</v>
      </c>
      <c r="C349" s="311" t="s">
        <v>451</v>
      </c>
      <c r="D349" s="312" t="s">
        <v>451</v>
      </c>
      <c r="E349" s="312" t="s">
        <v>451</v>
      </c>
      <c r="F349" s="312" t="s">
        <v>451</v>
      </c>
      <c r="G349" s="312" t="s">
        <v>451</v>
      </c>
      <c r="H349" s="312" t="s">
        <v>451</v>
      </c>
      <c r="I349" s="348" t="s">
        <v>451</v>
      </c>
      <c r="J349" s="312" t="s">
        <v>451</v>
      </c>
      <c r="K349" s="311" t="s">
        <v>451</v>
      </c>
      <c r="L349" s="312" t="s">
        <v>451</v>
      </c>
      <c r="M349" s="312" t="s">
        <v>451</v>
      </c>
      <c r="N349" s="312" t="s">
        <v>451</v>
      </c>
      <c r="O349" s="312" t="s">
        <v>451</v>
      </c>
      <c r="P349" s="312" t="s">
        <v>451</v>
      </c>
      <c r="Q349" s="348" t="s">
        <v>451</v>
      </c>
      <c r="R349" s="312" t="s">
        <v>451</v>
      </c>
      <c r="S349" s="311" t="s">
        <v>451</v>
      </c>
      <c r="T349" s="312" t="s">
        <v>451</v>
      </c>
      <c r="U349" s="312" t="s">
        <v>451</v>
      </c>
      <c r="V349" s="312" t="s">
        <v>451</v>
      </c>
      <c r="W349" s="312" t="s">
        <v>451</v>
      </c>
      <c r="X349" s="312" t="s">
        <v>451</v>
      </c>
      <c r="Y349" s="348" t="s">
        <v>451</v>
      </c>
      <c r="Z349" s="312" t="s">
        <v>451</v>
      </c>
      <c r="AA349" s="311" t="s">
        <v>451</v>
      </c>
      <c r="AB349" s="312" t="s">
        <v>451</v>
      </c>
      <c r="AC349" s="312" t="s">
        <v>451</v>
      </c>
      <c r="AD349" s="312" t="s">
        <v>451</v>
      </c>
      <c r="AE349" s="312" t="s">
        <v>451</v>
      </c>
      <c r="AF349" s="312" t="s">
        <v>451</v>
      </c>
      <c r="AG349" s="348" t="s">
        <v>451</v>
      </c>
      <c r="AH349" s="312" t="s">
        <v>451</v>
      </c>
      <c r="AI349" s="311" t="s">
        <v>451</v>
      </c>
      <c r="AJ349" s="312" t="s">
        <v>451</v>
      </c>
      <c r="AK349" s="312" t="s">
        <v>451</v>
      </c>
      <c r="AL349" s="312" t="s">
        <v>451</v>
      </c>
      <c r="AM349" s="312" t="s">
        <v>451</v>
      </c>
      <c r="AN349" s="312" t="s">
        <v>451</v>
      </c>
      <c r="AO349" s="348" t="s">
        <v>451</v>
      </c>
      <c r="AP349" s="312" t="s">
        <v>451</v>
      </c>
      <c r="AQ349" s="311" t="s">
        <v>451</v>
      </c>
      <c r="AR349" s="312" t="s">
        <v>451</v>
      </c>
      <c r="AS349" s="312" t="s">
        <v>451</v>
      </c>
      <c r="AT349" s="312" t="s">
        <v>451</v>
      </c>
      <c r="AU349" s="312" t="s">
        <v>451</v>
      </c>
      <c r="AV349" s="312" t="s">
        <v>451</v>
      </c>
      <c r="AW349" s="348" t="s">
        <v>451</v>
      </c>
      <c r="AX349" s="312" t="s">
        <v>451</v>
      </c>
      <c r="AY349" s="311" t="s">
        <v>451</v>
      </c>
      <c r="AZ349" s="312" t="s">
        <v>451</v>
      </c>
      <c r="BA349" s="312" t="s">
        <v>451</v>
      </c>
      <c r="BB349" s="312" t="s">
        <v>451</v>
      </c>
      <c r="BC349" s="312" t="s">
        <v>451</v>
      </c>
      <c r="BD349" s="312" t="s">
        <v>451</v>
      </c>
      <c r="BE349" s="348" t="s">
        <v>451</v>
      </c>
      <c r="BF349" s="312" t="s">
        <v>451</v>
      </c>
      <c r="BG349" s="311" t="s">
        <v>451</v>
      </c>
      <c r="BH349" s="312" t="s">
        <v>451</v>
      </c>
      <c r="BI349" s="312" t="s">
        <v>451</v>
      </c>
      <c r="BJ349" s="312" t="s">
        <v>451</v>
      </c>
      <c r="BK349" s="312" t="s">
        <v>451</v>
      </c>
      <c r="BL349" s="348" t="s">
        <v>451</v>
      </c>
      <c r="BM349" s="312" t="s">
        <v>451</v>
      </c>
      <c r="BN349" s="311" t="s">
        <v>451</v>
      </c>
      <c r="BO349" s="312" t="s">
        <v>451</v>
      </c>
      <c r="BP349" s="312" t="s">
        <v>451</v>
      </c>
      <c r="BQ349" s="312" t="s">
        <v>451</v>
      </c>
      <c r="BR349" s="312" t="s">
        <v>451</v>
      </c>
      <c r="BS349" s="348">
        <v>6</v>
      </c>
      <c r="BT349" s="348">
        <v>6</v>
      </c>
    </row>
    <row r="350" spans="2:72">
      <c r="B350" s="737" t="s">
        <v>549</v>
      </c>
      <c r="C350" s="311" t="s">
        <v>451</v>
      </c>
      <c r="D350" s="312" t="s">
        <v>451</v>
      </c>
      <c r="E350" s="312" t="s">
        <v>451</v>
      </c>
      <c r="F350" s="312" t="s">
        <v>451</v>
      </c>
      <c r="G350" s="312" t="s">
        <v>451</v>
      </c>
      <c r="H350" s="312" t="s">
        <v>451</v>
      </c>
      <c r="I350" s="348" t="s">
        <v>451</v>
      </c>
      <c r="J350" s="312" t="s">
        <v>451</v>
      </c>
      <c r="K350" s="311" t="s">
        <v>451</v>
      </c>
      <c r="L350" s="312" t="s">
        <v>451</v>
      </c>
      <c r="M350" s="312" t="s">
        <v>451</v>
      </c>
      <c r="N350" s="312" t="s">
        <v>451</v>
      </c>
      <c r="O350" s="312" t="s">
        <v>451</v>
      </c>
      <c r="P350" s="312" t="s">
        <v>451</v>
      </c>
      <c r="Q350" s="348" t="s">
        <v>451</v>
      </c>
      <c r="R350" s="312" t="s">
        <v>451</v>
      </c>
      <c r="S350" s="311" t="s">
        <v>451</v>
      </c>
      <c r="T350" s="312" t="s">
        <v>451</v>
      </c>
      <c r="U350" s="312" t="s">
        <v>451</v>
      </c>
      <c r="V350" s="312" t="s">
        <v>451</v>
      </c>
      <c r="W350" s="312" t="s">
        <v>451</v>
      </c>
      <c r="X350" s="312" t="s">
        <v>451</v>
      </c>
      <c r="Y350" s="348" t="s">
        <v>451</v>
      </c>
      <c r="Z350" s="312" t="s">
        <v>451</v>
      </c>
      <c r="AA350" s="311" t="s">
        <v>451</v>
      </c>
      <c r="AB350" s="312" t="s">
        <v>451</v>
      </c>
      <c r="AC350" s="312" t="s">
        <v>451</v>
      </c>
      <c r="AD350" s="312" t="s">
        <v>451</v>
      </c>
      <c r="AE350" s="312" t="s">
        <v>451</v>
      </c>
      <c r="AF350" s="312" t="s">
        <v>451</v>
      </c>
      <c r="AG350" s="348" t="s">
        <v>451</v>
      </c>
      <c r="AH350" s="312" t="s">
        <v>451</v>
      </c>
      <c r="AI350" s="311" t="s">
        <v>451</v>
      </c>
      <c r="AJ350" s="312" t="s">
        <v>451</v>
      </c>
      <c r="AK350" s="312" t="s">
        <v>451</v>
      </c>
      <c r="AL350" s="312" t="s">
        <v>451</v>
      </c>
      <c r="AM350" s="312" t="s">
        <v>451</v>
      </c>
      <c r="AN350" s="312" t="s">
        <v>451</v>
      </c>
      <c r="AO350" s="348" t="s">
        <v>451</v>
      </c>
      <c r="AP350" s="312" t="s">
        <v>451</v>
      </c>
      <c r="AQ350" s="311" t="s">
        <v>451</v>
      </c>
      <c r="AR350" s="312" t="s">
        <v>451</v>
      </c>
      <c r="AS350" s="312" t="s">
        <v>451</v>
      </c>
      <c r="AT350" s="312" t="s">
        <v>451</v>
      </c>
      <c r="AU350" s="312" t="s">
        <v>451</v>
      </c>
      <c r="AV350" s="312" t="s">
        <v>451</v>
      </c>
      <c r="AW350" s="348" t="s">
        <v>451</v>
      </c>
      <c r="AX350" s="312" t="s">
        <v>451</v>
      </c>
      <c r="AY350" s="311" t="s">
        <v>451</v>
      </c>
      <c r="AZ350" s="312" t="s">
        <v>451</v>
      </c>
      <c r="BA350" s="312" t="s">
        <v>451</v>
      </c>
      <c r="BB350" s="312" t="s">
        <v>451</v>
      </c>
      <c r="BC350" s="312" t="s">
        <v>451</v>
      </c>
      <c r="BD350" s="312" t="s">
        <v>451</v>
      </c>
      <c r="BE350" s="348" t="s">
        <v>451</v>
      </c>
      <c r="BF350" s="312" t="s">
        <v>451</v>
      </c>
      <c r="BG350" s="311" t="s">
        <v>451</v>
      </c>
      <c r="BH350" s="312" t="s">
        <v>451</v>
      </c>
      <c r="BI350" s="312" t="s">
        <v>451</v>
      </c>
      <c r="BJ350" s="312" t="s">
        <v>451</v>
      </c>
      <c r="BK350" s="312" t="s">
        <v>451</v>
      </c>
      <c r="BL350" s="348" t="s">
        <v>451</v>
      </c>
      <c r="BM350" s="312" t="s">
        <v>451</v>
      </c>
      <c r="BN350" s="311" t="s">
        <v>451</v>
      </c>
      <c r="BO350" s="312" t="s">
        <v>451</v>
      </c>
      <c r="BP350" s="312" t="s">
        <v>451</v>
      </c>
      <c r="BQ350" s="312" t="s">
        <v>451</v>
      </c>
      <c r="BR350" s="312">
        <v>1</v>
      </c>
      <c r="BS350" s="348" t="s">
        <v>451</v>
      </c>
      <c r="BT350" s="348">
        <v>1</v>
      </c>
    </row>
    <row r="351" spans="2:72">
      <c r="B351" s="736" t="s">
        <v>1116</v>
      </c>
      <c r="C351" s="354" t="s">
        <v>451</v>
      </c>
      <c r="D351" s="355" t="s">
        <v>451</v>
      </c>
      <c r="E351" s="355" t="s">
        <v>451</v>
      </c>
      <c r="F351" s="355" t="s">
        <v>451</v>
      </c>
      <c r="G351" s="355" t="s">
        <v>451</v>
      </c>
      <c r="H351" s="355" t="s">
        <v>451</v>
      </c>
      <c r="I351" s="356" t="s">
        <v>451</v>
      </c>
      <c r="J351" s="355" t="s">
        <v>451</v>
      </c>
      <c r="K351" s="354" t="s">
        <v>451</v>
      </c>
      <c r="L351" s="355" t="s">
        <v>451</v>
      </c>
      <c r="M351" s="355" t="s">
        <v>451</v>
      </c>
      <c r="N351" s="355" t="s">
        <v>451</v>
      </c>
      <c r="O351" s="355" t="s">
        <v>451</v>
      </c>
      <c r="P351" s="355" t="s">
        <v>451</v>
      </c>
      <c r="Q351" s="356" t="s">
        <v>451</v>
      </c>
      <c r="R351" s="355" t="s">
        <v>451</v>
      </c>
      <c r="S351" s="354" t="s">
        <v>451</v>
      </c>
      <c r="T351" s="355" t="s">
        <v>451</v>
      </c>
      <c r="U351" s="355" t="s">
        <v>451</v>
      </c>
      <c r="V351" s="355" t="s">
        <v>451</v>
      </c>
      <c r="W351" s="355" t="s">
        <v>451</v>
      </c>
      <c r="X351" s="355" t="s">
        <v>451</v>
      </c>
      <c r="Y351" s="356" t="s">
        <v>451</v>
      </c>
      <c r="Z351" s="355" t="s">
        <v>451</v>
      </c>
      <c r="AA351" s="354">
        <v>1</v>
      </c>
      <c r="AB351" s="355" t="s">
        <v>451</v>
      </c>
      <c r="AC351" s="355" t="s">
        <v>451</v>
      </c>
      <c r="AD351" s="355" t="s">
        <v>451</v>
      </c>
      <c r="AE351" s="355" t="s">
        <v>451</v>
      </c>
      <c r="AF351" s="355" t="s">
        <v>451</v>
      </c>
      <c r="AG351" s="356" t="s">
        <v>451</v>
      </c>
      <c r="AH351" s="355">
        <v>1</v>
      </c>
      <c r="AI351" s="354" t="s">
        <v>451</v>
      </c>
      <c r="AJ351" s="355" t="s">
        <v>451</v>
      </c>
      <c r="AK351" s="355" t="s">
        <v>451</v>
      </c>
      <c r="AL351" s="355">
        <v>1</v>
      </c>
      <c r="AM351" s="355" t="s">
        <v>451</v>
      </c>
      <c r="AN351" s="355" t="s">
        <v>451</v>
      </c>
      <c r="AO351" s="356" t="s">
        <v>451</v>
      </c>
      <c r="AP351" s="355">
        <v>1</v>
      </c>
      <c r="AQ351" s="354" t="s">
        <v>451</v>
      </c>
      <c r="AR351" s="355" t="s">
        <v>451</v>
      </c>
      <c r="AS351" s="355" t="s">
        <v>451</v>
      </c>
      <c r="AT351" s="355" t="s">
        <v>451</v>
      </c>
      <c r="AU351" s="355" t="s">
        <v>451</v>
      </c>
      <c r="AV351" s="355" t="s">
        <v>451</v>
      </c>
      <c r="AW351" s="356" t="s">
        <v>451</v>
      </c>
      <c r="AX351" s="355" t="s">
        <v>451</v>
      </c>
      <c r="AY351" s="354" t="s">
        <v>451</v>
      </c>
      <c r="AZ351" s="355" t="s">
        <v>451</v>
      </c>
      <c r="BA351" s="355" t="s">
        <v>451</v>
      </c>
      <c r="BB351" s="355" t="s">
        <v>451</v>
      </c>
      <c r="BC351" s="355" t="s">
        <v>451</v>
      </c>
      <c r="BD351" s="355" t="s">
        <v>451</v>
      </c>
      <c r="BE351" s="356" t="s">
        <v>451</v>
      </c>
      <c r="BF351" s="355" t="s">
        <v>451</v>
      </c>
      <c r="BG351" s="354" t="s">
        <v>451</v>
      </c>
      <c r="BH351" s="355" t="s">
        <v>451</v>
      </c>
      <c r="BI351" s="355" t="s">
        <v>451</v>
      </c>
      <c r="BJ351" s="355" t="s">
        <v>451</v>
      </c>
      <c r="BK351" s="355" t="s">
        <v>451</v>
      </c>
      <c r="BL351" s="356" t="s">
        <v>451</v>
      </c>
      <c r="BM351" s="355" t="s">
        <v>451</v>
      </c>
      <c r="BN351" s="354" t="s">
        <v>451</v>
      </c>
      <c r="BO351" s="355" t="s">
        <v>451</v>
      </c>
      <c r="BP351" s="355" t="s">
        <v>451</v>
      </c>
      <c r="BQ351" s="355" t="s">
        <v>451</v>
      </c>
      <c r="BR351" s="355" t="s">
        <v>451</v>
      </c>
      <c r="BS351" s="356" t="s">
        <v>451</v>
      </c>
      <c r="BT351" s="356" t="s">
        <v>451</v>
      </c>
    </row>
    <row r="352" spans="2:72" ht="16" thickBot="1">
      <c r="B352" s="737" t="s">
        <v>537</v>
      </c>
      <c r="C352" s="321" t="s">
        <v>451</v>
      </c>
      <c r="D352" s="322" t="s">
        <v>451</v>
      </c>
      <c r="E352" s="322" t="s">
        <v>451</v>
      </c>
      <c r="F352" s="322" t="s">
        <v>451</v>
      </c>
      <c r="G352" s="322" t="s">
        <v>451</v>
      </c>
      <c r="H352" s="322" t="s">
        <v>451</v>
      </c>
      <c r="I352" s="351" t="s">
        <v>451</v>
      </c>
      <c r="J352" s="322" t="s">
        <v>451</v>
      </c>
      <c r="K352" s="321" t="s">
        <v>451</v>
      </c>
      <c r="L352" s="322" t="s">
        <v>451</v>
      </c>
      <c r="M352" s="322" t="s">
        <v>451</v>
      </c>
      <c r="N352" s="322" t="s">
        <v>451</v>
      </c>
      <c r="O352" s="322" t="s">
        <v>451</v>
      </c>
      <c r="P352" s="322" t="s">
        <v>451</v>
      </c>
      <c r="Q352" s="351" t="s">
        <v>451</v>
      </c>
      <c r="R352" s="322" t="s">
        <v>451</v>
      </c>
      <c r="S352" s="321" t="s">
        <v>451</v>
      </c>
      <c r="T352" s="322" t="s">
        <v>451</v>
      </c>
      <c r="U352" s="322" t="s">
        <v>451</v>
      </c>
      <c r="V352" s="322" t="s">
        <v>451</v>
      </c>
      <c r="W352" s="322" t="s">
        <v>451</v>
      </c>
      <c r="X352" s="322" t="s">
        <v>451</v>
      </c>
      <c r="Y352" s="351" t="s">
        <v>451</v>
      </c>
      <c r="Z352" s="322" t="s">
        <v>451</v>
      </c>
      <c r="AA352" s="321">
        <v>1</v>
      </c>
      <c r="AB352" s="322" t="s">
        <v>451</v>
      </c>
      <c r="AC352" s="322" t="s">
        <v>451</v>
      </c>
      <c r="AD352" s="322" t="s">
        <v>451</v>
      </c>
      <c r="AE352" s="322" t="s">
        <v>451</v>
      </c>
      <c r="AF352" s="322" t="s">
        <v>451</v>
      </c>
      <c r="AG352" s="351" t="s">
        <v>451</v>
      </c>
      <c r="AH352" s="322">
        <v>1</v>
      </c>
      <c r="AI352" s="321" t="s">
        <v>451</v>
      </c>
      <c r="AJ352" s="322" t="s">
        <v>451</v>
      </c>
      <c r="AK352" s="322" t="s">
        <v>451</v>
      </c>
      <c r="AL352" s="322">
        <v>1</v>
      </c>
      <c r="AM352" s="322" t="s">
        <v>451</v>
      </c>
      <c r="AN352" s="322" t="s">
        <v>451</v>
      </c>
      <c r="AO352" s="351" t="s">
        <v>451</v>
      </c>
      <c r="AP352" s="322">
        <v>1</v>
      </c>
      <c r="AQ352" s="321" t="s">
        <v>451</v>
      </c>
      <c r="AR352" s="322" t="s">
        <v>451</v>
      </c>
      <c r="AS352" s="322" t="s">
        <v>451</v>
      </c>
      <c r="AT352" s="322" t="s">
        <v>451</v>
      </c>
      <c r="AU352" s="322" t="s">
        <v>451</v>
      </c>
      <c r="AV352" s="322" t="s">
        <v>451</v>
      </c>
      <c r="AW352" s="351" t="s">
        <v>451</v>
      </c>
      <c r="AX352" s="322" t="s">
        <v>451</v>
      </c>
      <c r="AY352" s="321" t="s">
        <v>451</v>
      </c>
      <c r="AZ352" s="322" t="s">
        <v>451</v>
      </c>
      <c r="BA352" s="322" t="s">
        <v>451</v>
      </c>
      <c r="BB352" s="322" t="s">
        <v>451</v>
      </c>
      <c r="BC352" s="322" t="s">
        <v>451</v>
      </c>
      <c r="BD352" s="322" t="s">
        <v>451</v>
      </c>
      <c r="BE352" s="351" t="s">
        <v>451</v>
      </c>
      <c r="BF352" s="322" t="s">
        <v>451</v>
      </c>
      <c r="BG352" s="321" t="s">
        <v>451</v>
      </c>
      <c r="BH352" s="322" t="s">
        <v>451</v>
      </c>
      <c r="BI352" s="322" t="s">
        <v>451</v>
      </c>
      <c r="BJ352" s="322" t="s">
        <v>451</v>
      </c>
      <c r="BK352" s="322" t="s">
        <v>451</v>
      </c>
      <c r="BL352" s="351" t="s">
        <v>451</v>
      </c>
      <c r="BM352" s="322" t="s">
        <v>451</v>
      </c>
      <c r="BN352" s="321" t="s">
        <v>451</v>
      </c>
      <c r="BO352" s="322" t="s">
        <v>451</v>
      </c>
      <c r="BP352" s="322" t="s">
        <v>451</v>
      </c>
      <c r="BQ352" s="322" t="s">
        <v>451</v>
      </c>
      <c r="BR352" s="322" t="s">
        <v>451</v>
      </c>
      <c r="BS352" s="351" t="s">
        <v>451</v>
      </c>
      <c r="BT352" s="351" t="s">
        <v>451</v>
      </c>
    </row>
    <row r="354" spans="1:32">
      <c r="B354" s="729" t="s">
        <v>1117</v>
      </c>
    </row>
    <row r="359" spans="1:32" ht="16" thickBot="1"/>
    <row r="360" spans="1:32" ht="16" thickBot="1">
      <c r="B360" s="328" t="s">
        <v>1118</v>
      </c>
      <c r="C360" s="793" t="s">
        <v>994</v>
      </c>
      <c r="D360" s="794"/>
      <c r="E360" s="795"/>
      <c r="F360" s="793" t="s">
        <v>478</v>
      </c>
      <c r="G360" s="794"/>
      <c r="H360" s="794"/>
      <c r="I360" s="793" t="s">
        <v>479</v>
      </c>
      <c r="J360" s="794"/>
      <c r="K360" s="795"/>
      <c r="L360" s="796" t="s">
        <v>480</v>
      </c>
      <c r="M360" s="794"/>
      <c r="N360" s="795"/>
      <c r="O360" s="796" t="s">
        <v>483</v>
      </c>
      <c r="P360" s="794"/>
      <c r="Q360" s="795"/>
      <c r="R360" s="796" t="s">
        <v>484</v>
      </c>
      <c r="S360" s="794"/>
      <c r="T360" s="795"/>
      <c r="U360" s="796" t="s">
        <v>485</v>
      </c>
      <c r="V360" s="794"/>
      <c r="W360" s="795"/>
      <c r="X360" s="796" t="s">
        <v>486</v>
      </c>
      <c r="Y360" s="794"/>
      <c r="Z360" s="795"/>
      <c r="AA360" s="796" t="s">
        <v>505</v>
      </c>
      <c r="AB360" s="794"/>
      <c r="AC360" s="795"/>
      <c r="AD360" s="793" t="s">
        <v>587</v>
      </c>
      <c r="AE360" s="794"/>
      <c r="AF360" s="795"/>
    </row>
    <row r="361" spans="1:32" ht="42">
      <c r="B361" s="369" t="s">
        <v>677</v>
      </c>
      <c r="C361" s="316" t="s">
        <v>679</v>
      </c>
      <c r="D361" s="315" t="s">
        <v>680</v>
      </c>
      <c r="E361" s="317" t="s">
        <v>678</v>
      </c>
      <c r="F361" s="315" t="s">
        <v>679</v>
      </c>
      <c r="G361" s="315" t="s">
        <v>680</v>
      </c>
      <c r="H361" s="315" t="s">
        <v>678</v>
      </c>
      <c r="I361" s="316" t="s">
        <v>679</v>
      </c>
      <c r="J361" s="315" t="s">
        <v>680</v>
      </c>
      <c r="K361" s="317" t="s">
        <v>678</v>
      </c>
      <c r="L361" s="315" t="s">
        <v>679</v>
      </c>
      <c r="M361" s="315" t="s">
        <v>680</v>
      </c>
      <c r="N361" s="315" t="s">
        <v>678</v>
      </c>
      <c r="O361" s="315" t="s">
        <v>679</v>
      </c>
      <c r="P361" s="315" t="s">
        <v>680</v>
      </c>
      <c r="Q361" s="315" t="s">
        <v>678</v>
      </c>
      <c r="R361" s="315" t="s">
        <v>679</v>
      </c>
      <c r="S361" s="315" t="s">
        <v>680</v>
      </c>
      <c r="T361" s="315" t="s">
        <v>678</v>
      </c>
      <c r="U361" s="315" t="s">
        <v>679</v>
      </c>
      <c r="V361" s="315" t="s">
        <v>680</v>
      </c>
      <c r="W361" s="315" t="s">
        <v>678</v>
      </c>
      <c r="X361" s="315" t="s">
        <v>679</v>
      </c>
      <c r="Y361" s="315" t="s">
        <v>680</v>
      </c>
      <c r="Z361" s="315" t="s">
        <v>678</v>
      </c>
      <c r="AA361" s="315" t="s">
        <v>679</v>
      </c>
      <c r="AB361" s="315" t="s">
        <v>680</v>
      </c>
      <c r="AC361" s="315" t="s">
        <v>678</v>
      </c>
      <c r="AD361" s="315" t="s">
        <v>679</v>
      </c>
      <c r="AE361" s="315" t="s">
        <v>680</v>
      </c>
      <c r="AF361" s="336" t="s">
        <v>678</v>
      </c>
    </row>
    <row r="362" spans="1:32">
      <c r="A362" s="688" t="s">
        <v>1119</v>
      </c>
      <c r="B362" s="689" t="s">
        <v>1071</v>
      </c>
      <c r="C362" s="354">
        <v>8646</v>
      </c>
      <c r="D362" s="355">
        <v>10427</v>
      </c>
      <c r="E362" s="355">
        <v>19073</v>
      </c>
      <c r="F362" s="354">
        <v>9095</v>
      </c>
      <c r="G362" s="355">
        <v>10939</v>
      </c>
      <c r="H362" s="355">
        <v>20034</v>
      </c>
      <c r="I362" s="354">
        <v>9218</v>
      </c>
      <c r="J362" s="355">
        <v>11079</v>
      </c>
      <c r="K362" s="356">
        <v>20297</v>
      </c>
      <c r="L362" s="355">
        <v>8878</v>
      </c>
      <c r="M362" s="355">
        <v>10792</v>
      </c>
      <c r="N362" s="356">
        <v>19670</v>
      </c>
      <c r="O362" s="355">
        <v>7479</v>
      </c>
      <c r="P362" s="355">
        <v>9310</v>
      </c>
      <c r="Q362" s="356">
        <v>16789</v>
      </c>
      <c r="R362" s="355">
        <v>5932</v>
      </c>
      <c r="S362" s="355">
        <v>7302</v>
      </c>
      <c r="T362" s="356">
        <v>13234</v>
      </c>
      <c r="U362" s="355">
        <v>4254</v>
      </c>
      <c r="V362" s="355">
        <v>4965</v>
      </c>
      <c r="W362" s="356">
        <v>9219</v>
      </c>
      <c r="X362" s="355">
        <v>1981</v>
      </c>
      <c r="Y362" s="355">
        <v>2501</v>
      </c>
      <c r="Z362" s="356">
        <v>4482</v>
      </c>
      <c r="AA362" s="355" t="s">
        <v>451</v>
      </c>
      <c r="AB362" s="355" t="s">
        <v>451</v>
      </c>
      <c r="AC362" s="356" t="s">
        <v>451</v>
      </c>
      <c r="AD362" s="354" t="s">
        <v>451</v>
      </c>
      <c r="AE362" s="355" t="s">
        <v>451</v>
      </c>
      <c r="AF362" s="356" t="s">
        <v>451</v>
      </c>
    </row>
    <row r="363" spans="1:32">
      <c r="A363" s="738" t="s">
        <v>475</v>
      </c>
      <c r="B363" s="739"/>
      <c r="C363" s="740">
        <v>695</v>
      </c>
      <c r="D363" s="741">
        <v>805</v>
      </c>
      <c r="E363" s="741">
        <v>1500</v>
      </c>
      <c r="F363" s="740">
        <v>643</v>
      </c>
      <c r="G363" s="741">
        <v>743</v>
      </c>
      <c r="H363" s="741">
        <v>1386</v>
      </c>
      <c r="I363" s="740">
        <v>602</v>
      </c>
      <c r="J363" s="741">
        <v>685</v>
      </c>
      <c r="K363" s="742">
        <v>1287</v>
      </c>
      <c r="L363" s="741">
        <v>535</v>
      </c>
      <c r="M363" s="741">
        <v>615</v>
      </c>
      <c r="N363" s="742">
        <v>1150</v>
      </c>
      <c r="O363" s="741">
        <v>464</v>
      </c>
      <c r="P363" s="741">
        <v>500</v>
      </c>
      <c r="Q363" s="742">
        <v>964</v>
      </c>
      <c r="R363" s="741">
        <v>355</v>
      </c>
      <c r="S363" s="741">
        <v>386</v>
      </c>
      <c r="T363" s="742">
        <v>741</v>
      </c>
      <c r="U363" s="741">
        <v>243</v>
      </c>
      <c r="V363" s="741">
        <v>266</v>
      </c>
      <c r="W363" s="742">
        <v>509</v>
      </c>
      <c r="X363" s="741">
        <v>127</v>
      </c>
      <c r="Y363" s="741">
        <v>150</v>
      </c>
      <c r="Z363" s="742">
        <v>277</v>
      </c>
      <c r="AA363" s="741" t="s">
        <v>451</v>
      </c>
      <c r="AB363" s="741" t="s">
        <v>451</v>
      </c>
      <c r="AC363" s="742" t="s">
        <v>451</v>
      </c>
      <c r="AD363" s="740" t="s">
        <v>451</v>
      </c>
      <c r="AE363" s="741" t="s">
        <v>451</v>
      </c>
      <c r="AF363" s="742" t="s">
        <v>451</v>
      </c>
    </row>
    <row r="364" spans="1:32">
      <c r="A364" s="743" t="s">
        <v>1007</v>
      </c>
      <c r="B364" s="421" t="s">
        <v>50</v>
      </c>
      <c r="C364" s="311">
        <v>229</v>
      </c>
      <c r="D364" s="312">
        <v>326</v>
      </c>
      <c r="E364" s="312">
        <v>555</v>
      </c>
      <c r="F364" s="311">
        <v>213</v>
      </c>
      <c r="G364" s="312">
        <v>326</v>
      </c>
      <c r="H364" s="312">
        <v>539</v>
      </c>
      <c r="I364" s="311">
        <v>208</v>
      </c>
      <c r="J364" s="312">
        <v>302</v>
      </c>
      <c r="K364" s="348">
        <v>510</v>
      </c>
      <c r="L364" s="312">
        <v>178</v>
      </c>
      <c r="M364" s="312">
        <v>283</v>
      </c>
      <c r="N364" s="348">
        <v>461</v>
      </c>
      <c r="O364" s="312">
        <v>149</v>
      </c>
      <c r="P364" s="312">
        <v>226</v>
      </c>
      <c r="Q364" s="348">
        <v>375</v>
      </c>
      <c r="R364" s="312">
        <v>110</v>
      </c>
      <c r="S364" s="312">
        <v>179</v>
      </c>
      <c r="T364" s="348">
        <v>289</v>
      </c>
      <c r="U364" s="312">
        <v>74</v>
      </c>
      <c r="V364" s="312">
        <v>126</v>
      </c>
      <c r="W364" s="348">
        <v>200</v>
      </c>
      <c r="X364" s="312">
        <v>54</v>
      </c>
      <c r="Y364" s="312">
        <v>73</v>
      </c>
      <c r="Z364" s="348">
        <v>127</v>
      </c>
      <c r="AA364" s="312" t="s">
        <v>451</v>
      </c>
      <c r="AB364" s="312" t="s">
        <v>451</v>
      </c>
      <c r="AC364" s="348" t="s">
        <v>451</v>
      </c>
      <c r="AD364" s="311" t="s">
        <v>451</v>
      </c>
      <c r="AE364" s="312" t="s">
        <v>451</v>
      </c>
      <c r="AF364" s="348" t="s">
        <v>451</v>
      </c>
    </row>
    <row r="365" spans="1:32">
      <c r="A365" s="743" t="s">
        <v>1008</v>
      </c>
      <c r="B365" s="421" t="s">
        <v>476</v>
      </c>
      <c r="C365" s="311">
        <v>65</v>
      </c>
      <c r="D365" s="312">
        <v>69</v>
      </c>
      <c r="E365" s="312">
        <v>134</v>
      </c>
      <c r="F365" s="311">
        <v>70</v>
      </c>
      <c r="G365" s="312">
        <v>63</v>
      </c>
      <c r="H365" s="312">
        <v>133</v>
      </c>
      <c r="I365" s="311">
        <v>71</v>
      </c>
      <c r="J365" s="312">
        <v>69</v>
      </c>
      <c r="K365" s="348">
        <v>140</v>
      </c>
      <c r="L365" s="312">
        <v>67</v>
      </c>
      <c r="M365" s="312">
        <v>74</v>
      </c>
      <c r="N365" s="348">
        <v>141</v>
      </c>
      <c r="O365" s="312">
        <v>66</v>
      </c>
      <c r="P365" s="312">
        <v>51</v>
      </c>
      <c r="Q365" s="348">
        <v>117</v>
      </c>
      <c r="R365" s="312">
        <v>52</v>
      </c>
      <c r="S365" s="312">
        <v>37</v>
      </c>
      <c r="T365" s="348">
        <v>89</v>
      </c>
      <c r="U365" s="312">
        <v>38</v>
      </c>
      <c r="V365" s="312">
        <v>30</v>
      </c>
      <c r="W365" s="348">
        <v>68</v>
      </c>
      <c r="X365" s="312">
        <v>14</v>
      </c>
      <c r="Y365" s="312">
        <v>17</v>
      </c>
      <c r="Z365" s="348">
        <v>31</v>
      </c>
      <c r="AA365" s="312" t="s">
        <v>451</v>
      </c>
      <c r="AB365" s="312" t="s">
        <v>451</v>
      </c>
      <c r="AC365" s="348" t="s">
        <v>451</v>
      </c>
      <c r="AD365" s="311" t="s">
        <v>451</v>
      </c>
      <c r="AE365" s="312" t="s">
        <v>451</v>
      </c>
      <c r="AF365" s="348" t="s">
        <v>451</v>
      </c>
    </row>
    <row r="366" spans="1:32">
      <c r="A366" s="743" t="s">
        <v>1009</v>
      </c>
      <c r="B366" s="421" t="s">
        <v>55</v>
      </c>
      <c r="C366" s="311">
        <v>104</v>
      </c>
      <c r="D366" s="312">
        <v>47</v>
      </c>
      <c r="E366" s="312">
        <v>151</v>
      </c>
      <c r="F366" s="311">
        <v>92</v>
      </c>
      <c r="G366" s="312">
        <v>39</v>
      </c>
      <c r="H366" s="312">
        <v>131</v>
      </c>
      <c r="I366" s="311">
        <v>75</v>
      </c>
      <c r="J366" s="312">
        <v>34</v>
      </c>
      <c r="K366" s="348">
        <v>109</v>
      </c>
      <c r="L366" s="312">
        <v>77</v>
      </c>
      <c r="M366" s="312">
        <v>23</v>
      </c>
      <c r="N366" s="348">
        <v>100</v>
      </c>
      <c r="O366" s="312">
        <v>76</v>
      </c>
      <c r="P366" s="312">
        <v>19</v>
      </c>
      <c r="Q366" s="348">
        <v>95</v>
      </c>
      <c r="R366" s="312">
        <v>58</v>
      </c>
      <c r="S366" s="312">
        <v>11</v>
      </c>
      <c r="T366" s="348">
        <v>69</v>
      </c>
      <c r="U366" s="312">
        <v>41</v>
      </c>
      <c r="V366" s="312">
        <v>8</v>
      </c>
      <c r="W366" s="348">
        <v>49</v>
      </c>
      <c r="X366" s="312">
        <v>14</v>
      </c>
      <c r="Y366" s="312">
        <v>4</v>
      </c>
      <c r="Z366" s="348">
        <v>18</v>
      </c>
      <c r="AA366" s="312" t="s">
        <v>451</v>
      </c>
      <c r="AB366" s="312" t="s">
        <v>451</v>
      </c>
      <c r="AC366" s="348" t="s">
        <v>451</v>
      </c>
      <c r="AD366" s="311" t="s">
        <v>451</v>
      </c>
      <c r="AE366" s="312" t="s">
        <v>451</v>
      </c>
      <c r="AF366" s="348" t="s">
        <v>451</v>
      </c>
    </row>
    <row r="367" spans="1:32">
      <c r="A367" s="743" t="s">
        <v>1010</v>
      </c>
      <c r="B367" s="421" t="s">
        <v>477</v>
      </c>
      <c r="C367" s="311" t="s">
        <v>451</v>
      </c>
      <c r="D367" s="312" t="s">
        <v>451</v>
      </c>
      <c r="E367" s="312" t="s">
        <v>451</v>
      </c>
      <c r="F367" s="311" t="s">
        <v>451</v>
      </c>
      <c r="G367" s="312" t="s">
        <v>451</v>
      </c>
      <c r="H367" s="312" t="s">
        <v>451</v>
      </c>
      <c r="I367" s="311" t="s">
        <v>451</v>
      </c>
      <c r="J367" s="312">
        <v>2</v>
      </c>
      <c r="K367" s="348">
        <v>2</v>
      </c>
      <c r="L367" s="312">
        <v>1</v>
      </c>
      <c r="M367" s="312">
        <v>6</v>
      </c>
      <c r="N367" s="348">
        <v>7</v>
      </c>
      <c r="O367" s="312">
        <v>5</v>
      </c>
      <c r="P367" s="312">
        <v>14</v>
      </c>
      <c r="Q367" s="348">
        <v>19</v>
      </c>
      <c r="R367" s="312">
        <v>43</v>
      </c>
      <c r="S367" s="312">
        <v>44</v>
      </c>
      <c r="T367" s="348">
        <v>87</v>
      </c>
      <c r="U367" s="312">
        <v>24</v>
      </c>
      <c r="V367" s="312">
        <v>29</v>
      </c>
      <c r="W367" s="348">
        <v>53</v>
      </c>
      <c r="X367" s="312">
        <v>15</v>
      </c>
      <c r="Y367" s="312">
        <v>15</v>
      </c>
      <c r="Z367" s="348">
        <v>30</v>
      </c>
      <c r="AA367" s="312" t="s">
        <v>451</v>
      </c>
      <c r="AB367" s="312" t="s">
        <v>451</v>
      </c>
      <c r="AC367" s="348" t="s">
        <v>451</v>
      </c>
      <c r="AD367" s="311" t="s">
        <v>451</v>
      </c>
      <c r="AE367" s="312" t="s">
        <v>451</v>
      </c>
      <c r="AF367" s="348" t="s">
        <v>451</v>
      </c>
    </row>
    <row r="368" spans="1:32">
      <c r="A368" s="743" t="s">
        <v>1011</v>
      </c>
      <c r="B368" s="421" t="s">
        <v>56</v>
      </c>
      <c r="C368" s="311">
        <v>85</v>
      </c>
      <c r="D368" s="312">
        <v>80</v>
      </c>
      <c r="E368" s="312">
        <v>165</v>
      </c>
      <c r="F368" s="311">
        <v>70</v>
      </c>
      <c r="G368" s="312">
        <v>64</v>
      </c>
      <c r="H368" s="312">
        <v>134</v>
      </c>
      <c r="I368" s="311">
        <v>63</v>
      </c>
      <c r="J368" s="312">
        <v>60</v>
      </c>
      <c r="K368" s="348">
        <v>123</v>
      </c>
      <c r="L368" s="312">
        <v>63</v>
      </c>
      <c r="M368" s="312">
        <v>63</v>
      </c>
      <c r="N368" s="348">
        <v>126</v>
      </c>
      <c r="O368" s="312">
        <v>49</v>
      </c>
      <c r="P368" s="312">
        <v>53</v>
      </c>
      <c r="Q368" s="348">
        <v>102</v>
      </c>
      <c r="R368" s="312">
        <v>40</v>
      </c>
      <c r="S368" s="312">
        <v>50</v>
      </c>
      <c r="T368" s="348">
        <v>90</v>
      </c>
      <c r="U368" s="312">
        <v>32</v>
      </c>
      <c r="V368" s="312">
        <v>33</v>
      </c>
      <c r="W368" s="348">
        <v>65</v>
      </c>
      <c r="X368" s="312">
        <v>20</v>
      </c>
      <c r="Y368" s="312">
        <v>24</v>
      </c>
      <c r="Z368" s="348">
        <v>44</v>
      </c>
      <c r="AA368" s="312" t="s">
        <v>451</v>
      </c>
      <c r="AB368" s="312" t="s">
        <v>451</v>
      </c>
      <c r="AC368" s="348" t="s">
        <v>451</v>
      </c>
      <c r="AD368" s="311" t="s">
        <v>451</v>
      </c>
      <c r="AE368" s="312" t="s">
        <v>451</v>
      </c>
      <c r="AF368" s="348" t="s">
        <v>451</v>
      </c>
    </row>
    <row r="369" spans="1:32">
      <c r="A369" s="743" t="s">
        <v>1012</v>
      </c>
      <c r="B369" s="421" t="s">
        <v>57</v>
      </c>
      <c r="C369" s="311">
        <v>63</v>
      </c>
      <c r="D369" s="312">
        <v>101</v>
      </c>
      <c r="E369" s="312">
        <v>164</v>
      </c>
      <c r="F369" s="311">
        <v>69</v>
      </c>
      <c r="G369" s="312">
        <v>97</v>
      </c>
      <c r="H369" s="312">
        <v>166</v>
      </c>
      <c r="I369" s="311">
        <v>70</v>
      </c>
      <c r="J369" s="312">
        <v>93</v>
      </c>
      <c r="K369" s="348">
        <v>163</v>
      </c>
      <c r="L369" s="312">
        <v>72</v>
      </c>
      <c r="M369" s="312">
        <v>88</v>
      </c>
      <c r="N369" s="348">
        <v>160</v>
      </c>
      <c r="O369" s="312">
        <v>60</v>
      </c>
      <c r="P369" s="312">
        <v>75</v>
      </c>
      <c r="Q369" s="348">
        <v>135</v>
      </c>
      <c r="R369" s="312">
        <v>49</v>
      </c>
      <c r="S369" s="312">
        <v>54</v>
      </c>
      <c r="T369" s="348">
        <v>103</v>
      </c>
      <c r="U369" s="312">
        <v>33</v>
      </c>
      <c r="V369" s="312">
        <v>34</v>
      </c>
      <c r="W369" s="348">
        <v>67</v>
      </c>
      <c r="X369" s="312">
        <v>10</v>
      </c>
      <c r="Y369" s="312">
        <v>17</v>
      </c>
      <c r="Z369" s="348">
        <v>27</v>
      </c>
      <c r="AA369" s="312" t="s">
        <v>451</v>
      </c>
      <c r="AB369" s="312" t="s">
        <v>451</v>
      </c>
      <c r="AC369" s="348" t="s">
        <v>451</v>
      </c>
      <c r="AD369" s="311" t="s">
        <v>451</v>
      </c>
      <c r="AE369" s="312" t="s">
        <v>451</v>
      </c>
      <c r="AF369" s="348" t="s">
        <v>451</v>
      </c>
    </row>
    <row r="370" spans="1:32">
      <c r="A370" s="743" t="s">
        <v>1013</v>
      </c>
      <c r="B370" s="421" t="s">
        <v>54</v>
      </c>
      <c r="C370" s="311">
        <v>30</v>
      </c>
      <c r="D370" s="312">
        <v>25</v>
      </c>
      <c r="E370" s="312">
        <v>55</v>
      </c>
      <c r="F370" s="311">
        <v>22</v>
      </c>
      <c r="G370" s="312">
        <v>28</v>
      </c>
      <c r="H370" s="312">
        <v>50</v>
      </c>
      <c r="I370" s="311">
        <v>17</v>
      </c>
      <c r="J370" s="312">
        <v>25</v>
      </c>
      <c r="K370" s="348">
        <v>42</v>
      </c>
      <c r="L370" s="312">
        <v>5</v>
      </c>
      <c r="M370" s="312">
        <v>10</v>
      </c>
      <c r="N370" s="348">
        <v>15</v>
      </c>
      <c r="O370" s="312">
        <v>7</v>
      </c>
      <c r="P370" s="312">
        <v>11</v>
      </c>
      <c r="Q370" s="348">
        <v>18</v>
      </c>
      <c r="R370" s="312">
        <v>1</v>
      </c>
      <c r="S370" s="312">
        <v>5</v>
      </c>
      <c r="T370" s="348">
        <v>6</v>
      </c>
      <c r="U370" s="312">
        <v>1</v>
      </c>
      <c r="V370" s="312">
        <v>3</v>
      </c>
      <c r="W370" s="348">
        <v>4</v>
      </c>
      <c r="X370" s="312" t="s">
        <v>451</v>
      </c>
      <c r="Y370" s="312" t="s">
        <v>451</v>
      </c>
      <c r="Z370" s="348" t="s">
        <v>451</v>
      </c>
      <c r="AA370" s="312" t="s">
        <v>451</v>
      </c>
      <c r="AB370" s="312" t="s">
        <v>451</v>
      </c>
      <c r="AC370" s="348" t="s">
        <v>451</v>
      </c>
      <c r="AD370" s="311" t="s">
        <v>451</v>
      </c>
      <c r="AE370" s="312" t="s">
        <v>451</v>
      </c>
      <c r="AF370" s="348" t="s">
        <v>451</v>
      </c>
    </row>
    <row r="371" spans="1:32">
      <c r="A371" s="743" t="s">
        <v>1014</v>
      </c>
      <c r="B371" s="421" t="s">
        <v>53</v>
      </c>
      <c r="C371" s="311">
        <v>17</v>
      </c>
      <c r="D371" s="312">
        <v>29</v>
      </c>
      <c r="E371" s="312">
        <v>46</v>
      </c>
      <c r="F371" s="311">
        <v>18</v>
      </c>
      <c r="G371" s="312">
        <v>28</v>
      </c>
      <c r="H371" s="312">
        <v>46</v>
      </c>
      <c r="I371" s="311">
        <v>18</v>
      </c>
      <c r="J371" s="312">
        <v>23</v>
      </c>
      <c r="K371" s="348">
        <v>41</v>
      </c>
      <c r="L371" s="312">
        <v>14</v>
      </c>
      <c r="M371" s="312">
        <v>13</v>
      </c>
      <c r="N371" s="348">
        <v>27</v>
      </c>
      <c r="O371" s="312">
        <v>10</v>
      </c>
      <c r="P371" s="312">
        <v>11</v>
      </c>
      <c r="Q371" s="348">
        <v>21</v>
      </c>
      <c r="R371" s="312">
        <v>2</v>
      </c>
      <c r="S371" s="312">
        <v>6</v>
      </c>
      <c r="T371" s="348">
        <v>8</v>
      </c>
      <c r="U371" s="312" t="s">
        <v>451</v>
      </c>
      <c r="V371" s="312">
        <v>3</v>
      </c>
      <c r="W371" s="348">
        <v>3</v>
      </c>
      <c r="X371" s="312" t="s">
        <v>451</v>
      </c>
      <c r="Y371" s="312" t="s">
        <v>451</v>
      </c>
      <c r="Z371" s="348" t="s">
        <v>451</v>
      </c>
      <c r="AA371" s="312" t="s">
        <v>451</v>
      </c>
      <c r="AB371" s="312" t="s">
        <v>451</v>
      </c>
      <c r="AC371" s="348" t="s">
        <v>451</v>
      </c>
      <c r="AD371" s="311" t="s">
        <v>451</v>
      </c>
      <c r="AE371" s="312" t="s">
        <v>451</v>
      </c>
      <c r="AF371" s="348" t="s">
        <v>451</v>
      </c>
    </row>
    <row r="372" spans="1:32">
      <c r="A372" s="743" t="s">
        <v>1015</v>
      </c>
      <c r="B372" s="421" t="s">
        <v>58</v>
      </c>
      <c r="C372" s="311">
        <v>48</v>
      </c>
      <c r="D372" s="312">
        <v>67</v>
      </c>
      <c r="E372" s="312">
        <v>115</v>
      </c>
      <c r="F372" s="311">
        <v>53</v>
      </c>
      <c r="G372" s="312">
        <v>59</v>
      </c>
      <c r="H372" s="312">
        <v>112</v>
      </c>
      <c r="I372" s="311">
        <v>60</v>
      </c>
      <c r="J372" s="312">
        <v>57</v>
      </c>
      <c r="K372" s="348">
        <v>117</v>
      </c>
      <c r="L372" s="312">
        <v>58</v>
      </c>
      <c r="M372" s="312">
        <v>55</v>
      </c>
      <c r="N372" s="348">
        <v>113</v>
      </c>
      <c r="O372" s="312">
        <v>42</v>
      </c>
      <c r="P372" s="312">
        <v>40</v>
      </c>
      <c r="Q372" s="348">
        <v>82</v>
      </c>
      <c r="R372" s="312" t="s">
        <v>451</v>
      </c>
      <c r="S372" s="312" t="s">
        <v>451</v>
      </c>
      <c r="T372" s="348" t="s">
        <v>451</v>
      </c>
      <c r="U372" s="312" t="s">
        <v>451</v>
      </c>
      <c r="V372" s="312" t="s">
        <v>451</v>
      </c>
      <c r="W372" s="348" t="s">
        <v>451</v>
      </c>
      <c r="X372" s="312" t="s">
        <v>451</v>
      </c>
      <c r="Y372" s="312" t="s">
        <v>451</v>
      </c>
      <c r="Z372" s="348" t="s">
        <v>451</v>
      </c>
      <c r="AA372" s="312" t="s">
        <v>451</v>
      </c>
      <c r="AB372" s="312" t="s">
        <v>451</v>
      </c>
      <c r="AC372" s="348" t="s">
        <v>451</v>
      </c>
      <c r="AD372" s="311" t="s">
        <v>451</v>
      </c>
      <c r="AE372" s="312" t="s">
        <v>451</v>
      </c>
      <c r="AF372" s="348" t="s">
        <v>451</v>
      </c>
    </row>
    <row r="373" spans="1:32">
      <c r="A373" s="743" t="s">
        <v>1016</v>
      </c>
      <c r="B373" s="421" t="s">
        <v>52</v>
      </c>
      <c r="C373" s="311">
        <v>54</v>
      </c>
      <c r="D373" s="312">
        <v>61</v>
      </c>
      <c r="E373" s="312">
        <v>115</v>
      </c>
      <c r="F373" s="311">
        <v>36</v>
      </c>
      <c r="G373" s="312">
        <v>39</v>
      </c>
      <c r="H373" s="312">
        <v>75</v>
      </c>
      <c r="I373" s="311">
        <v>20</v>
      </c>
      <c r="J373" s="312">
        <v>20</v>
      </c>
      <c r="K373" s="348">
        <v>40</v>
      </c>
      <c r="L373" s="312" t="s">
        <v>451</v>
      </c>
      <c r="M373" s="312" t="s">
        <v>451</v>
      </c>
      <c r="N373" s="348" t="s">
        <v>451</v>
      </c>
      <c r="O373" s="312" t="s">
        <v>451</v>
      </c>
      <c r="P373" s="312" t="s">
        <v>451</v>
      </c>
      <c r="Q373" s="348" t="s">
        <v>451</v>
      </c>
      <c r="R373" s="312" t="s">
        <v>451</v>
      </c>
      <c r="S373" s="312" t="s">
        <v>451</v>
      </c>
      <c r="T373" s="348" t="s">
        <v>451</v>
      </c>
      <c r="U373" s="312" t="s">
        <v>451</v>
      </c>
      <c r="V373" s="312" t="s">
        <v>451</v>
      </c>
      <c r="W373" s="348" t="s">
        <v>451</v>
      </c>
      <c r="X373" s="312" t="s">
        <v>451</v>
      </c>
      <c r="Y373" s="312" t="s">
        <v>451</v>
      </c>
      <c r="Z373" s="348" t="s">
        <v>451</v>
      </c>
      <c r="AA373" s="312" t="s">
        <v>451</v>
      </c>
      <c r="AB373" s="312" t="s">
        <v>451</v>
      </c>
      <c r="AC373" s="348" t="s">
        <v>451</v>
      </c>
      <c r="AD373" s="311" t="s">
        <v>451</v>
      </c>
      <c r="AE373" s="312" t="s">
        <v>451</v>
      </c>
      <c r="AF373" s="348" t="s">
        <v>451</v>
      </c>
    </row>
    <row r="374" spans="1:32">
      <c r="A374" s="708" t="s">
        <v>1120</v>
      </c>
      <c r="B374" s="744" t="s">
        <v>1073</v>
      </c>
      <c r="C374" s="745">
        <v>730</v>
      </c>
      <c r="D374" s="746">
        <v>1041</v>
      </c>
      <c r="E374" s="746">
        <v>1771</v>
      </c>
      <c r="F374" s="745">
        <v>776</v>
      </c>
      <c r="G374" s="746">
        <v>978</v>
      </c>
      <c r="H374" s="746">
        <v>1754</v>
      </c>
      <c r="I374" s="745">
        <v>737</v>
      </c>
      <c r="J374" s="746">
        <v>951</v>
      </c>
      <c r="K374" s="747">
        <v>1688</v>
      </c>
      <c r="L374" s="746">
        <v>755</v>
      </c>
      <c r="M374" s="746">
        <v>916</v>
      </c>
      <c r="N374" s="747">
        <v>1671</v>
      </c>
      <c r="O374" s="746">
        <v>731</v>
      </c>
      <c r="P374" s="746">
        <v>932</v>
      </c>
      <c r="Q374" s="747">
        <v>1663</v>
      </c>
      <c r="R374" s="746">
        <v>748</v>
      </c>
      <c r="S374" s="746">
        <v>975</v>
      </c>
      <c r="T374" s="747">
        <v>1723</v>
      </c>
      <c r="U374" s="746">
        <v>693</v>
      </c>
      <c r="V374" s="746">
        <v>795</v>
      </c>
      <c r="W374" s="747">
        <v>1488</v>
      </c>
      <c r="X374" s="746">
        <v>530</v>
      </c>
      <c r="Y374" s="746">
        <v>605</v>
      </c>
      <c r="Z374" s="747">
        <v>1135</v>
      </c>
      <c r="AA374" s="746">
        <v>122</v>
      </c>
      <c r="AB374" s="746">
        <v>170</v>
      </c>
      <c r="AC374" s="747">
        <v>292</v>
      </c>
      <c r="AD374" s="745">
        <v>104</v>
      </c>
      <c r="AE374" s="746">
        <v>129</v>
      </c>
      <c r="AF374" s="747">
        <v>233</v>
      </c>
    </row>
    <row r="375" spans="1:32">
      <c r="A375" s="738" t="s">
        <v>475</v>
      </c>
      <c r="B375" s="739"/>
      <c r="C375" s="740">
        <v>44</v>
      </c>
      <c r="D375" s="741">
        <v>73</v>
      </c>
      <c r="E375" s="741">
        <v>117</v>
      </c>
      <c r="F375" s="740">
        <v>54</v>
      </c>
      <c r="G375" s="741">
        <v>89</v>
      </c>
      <c r="H375" s="741">
        <v>143</v>
      </c>
      <c r="I375" s="740">
        <v>51</v>
      </c>
      <c r="J375" s="741">
        <v>71</v>
      </c>
      <c r="K375" s="742">
        <v>122</v>
      </c>
      <c r="L375" s="741">
        <v>50</v>
      </c>
      <c r="M375" s="741">
        <v>70</v>
      </c>
      <c r="N375" s="742">
        <v>120</v>
      </c>
      <c r="O375" s="741">
        <v>36</v>
      </c>
      <c r="P375" s="741">
        <v>60</v>
      </c>
      <c r="Q375" s="742">
        <v>96</v>
      </c>
      <c r="R375" s="741">
        <v>57</v>
      </c>
      <c r="S375" s="741">
        <v>76</v>
      </c>
      <c r="T375" s="742">
        <v>133</v>
      </c>
      <c r="U375" s="741">
        <v>64</v>
      </c>
      <c r="V375" s="741">
        <v>74</v>
      </c>
      <c r="W375" s="742">
        <v>138</v>
      </c>
      <c r="X375" s="741">
        <v>44</v>
      </c>
      <c r="Y375" s="741">
        <v>69</v>
      </c>
      <c r="Z375" s="742">
        <v>113</v>
      </c>
      <c r="AA375" s="741">
        <v>8</v>
      </c>
      <c r="AB375" s="741">
        <v>13</v>
      </c>
      <c r="AC375" s="742">
        <v>21</v>
      </c>
      <c r="AD375" s="740" t="s">
        <v>451</v>
      </c>
      <c r="AE375" s="741" t="s">
        <v>451</v>
      </c>
      <c r="AF375" s="742" t="s">
        <v>451</v>
      </c>
    </row>
    <row r="376" spans="1:32">
      <c r="A376" s="743" t="s">
        <v>1017</v>
      </c>
      <c r="B376" s="421" t="s">
        <v>592</v>
      </c>
      <c r="C376" s="311" t="s">
        <v>451</v>
      </c>
      <c r="D376" s="312" t="s">
        <v>451</v>
      </c>
      <c r="E376" s="312" t="s">
        <v>451</v>
      </c>
      <c r="F376" s="311" t="s">
        <v>451</v>
      </c>
      <c r="G376" s="312" t="s">
        <v>451</v>
      </c>
      <c r="H376" s="312" t="s">
        <v>451</v>
      </c>
      <c r="I376" s="311" t="s">
        <v>451</v>
      </c>
      <c r="J376" s="312" t="s">
        <v>451</v>
      </c>
      <c r="K376" s="348" t="s">
        <v>451</v>
      </c>
      <c r="L376" s="312" t="s">
        <v>451</v>
      </c>
      <c r="M376" s="312" t="s">
        <v>451</v>
      </c>
      <c r="N376" s="348" t="s">
        <v>451</v>
      </c>
      <c r="O376" s="312" t="s">
        <v>451</v>
      </c>
      <c r="P376" s="312" t="s">
        <v>451</v>
      </c>
      <c r="Q376" s="348" t="s">
        <v>451</v>
      </c>
      <c r="R376" s="312" t="s">
        <v>451</v>
      </c>
      <c r="S376" s="312" t="s">
        <v>451</v>
      </c>
      <c r="T376" s="348" t="s">
        <v>451</v>
      </c>
      <c r="U376" s="312">
        <v>1</v>
      </c>
      <c r="V376" s="312">
        <v>2</v>
      </c>
      <c r="W376" s="348">
        <v>3</v>
      </c>
      <c r="X376" s="312">
        <v>6</v>
      </c>
      <c r="Y376" s="312">
        <v>11</v>
      </c>
      <c r="Z376" s="348">
        <v>17</v>
      </c>
      <c r="AA376" s="312">
        <v>8</v>
      </c>
      <c r="AB376" s="312">
        <v>13</v>
      </c>
      <c r="AC376" s="348">
        <v>21</v>
      </c>
      <c r="AD376" s="311" t="s">
        <v>451</v>
      </c>
      <c r="AE376" s="312" t="s">
        <v>451</v>
      </c>
      <c r="AF376" s="348" t="s">
        <v>451</v>
      </c>
    </row>
    <row r="377" spans="1:32">
      <c r="A377" s="743" t="s">
        <v>997</v>
      </c>
      <c r="B377" s="421" t="s">
        <v>487</v>
      </c>
      <c r="C377" s="311" t="s">
        <v>451</v>
      </c>
      <c r="D377" s="312" t="s">
        <v>451</v>
      </c>
      <c r="E377" s="312" t="s">
        <v>451</v>
      </c>
      <c r="F377" s="311" t="s">
        <v>451</v>
      </c>
      <c r="G377" s="312">
        <v>1</v>
      </c>
      <c r="H377" s="312">
        <v>1</v>
      </c>
      <c r="I377" s="311">
        <v>1</v>
      </c>
      <c r="J377" s="312">
        <v>1</v>
      </c>
      <c r="K377" s="348">
        <v>2</v>
      </c>
      <c r="L377" s="312">
        <v>2</v>
      </c>
      <c r="M377" s="312">
        <v>2</v>
      </c>
      <c r="N377" s="348">
        <v>4</v>
      </c>
      <c r="O377" s="312">
        <v>2</v>
      </c>
      <c r="P377" s="312">
        <v>2</v>
      </c>
      <c r="Q377" s="348">
        <v>4</v>
      </c>
      <c r="R377" s="312">
        <v>9</v>
      </c>
      <c r="S377" s="312">
        <v>6</v>
      </c>
      <c r="T377" s="348">
        <v>15</v>
      </c>
      <c r="U377" s="312">
        <v>19</v>
      </c>
      <c r="V377" s="312">
        <v>14</v>
      </c>
      <c r="W377" s="348">
        <v>33</v>
      </c>
      <c r="X377" s="312">
        <v>10</v>
      </c>
      <c r="Y377" s="312">
        <v>8</v>
      </c>
      <c r="Z377" s="348">
        <v>18</v>
      </c>
      <c r="AA377" s="312" t="s">
        <v>451</v>
      </c>
      <c r="AB377" s="312" t="s">
        <v>451</v>
      </c>
      <c r="AC377" s="348" t="s">
        <v>451</v>
      </c>
      <c r="AD377" s="311" t="s">
        <v>451</v>
      </c>
      <c r="AE377" s="312" t="s">
        <v>451</v>
      </c>
      <c r="AF377" s="348" t="s">
        <v>451</v>
      </c>
    </row>
    <row r="378" spans="1:32">
      <c r="A378" s="743" t="s">
        <v>998</v>
      </c>
      <c r="B378" s="421" t="s">
        <v>489</v>
      </c>
      <c r="C378" s="311">
        <v>35</v>
      </c>
      <c r="D378" s="312">
        <v>55</v>
      </c>
      <c r="E378" s="312">
        <v>90</v>
      </c>
      <c r="F378" s="311">
        <v>32</v>
      </c>
      <c r="G378" s="312">
        <v>49</v>
      </c>
      <c r="H378" s="312">
        <v>81</v>
      </c>
      <c r="I378" s="311">
        <v>25</v>
      </c>
      <c r="J378" s="312">
        <v>30</v>
      </c>
      <c r="K378" s="348">
        <v>55</v>
      </c>
      <c r="L378" s="312">
        <v>33</v>
      </c>
      <c r="M378" s="312">
        <v>49</v>
      </c>
      <c r="N378" s="348">
        <v>82</v>
      </c>
      <c r="O378" s="312">
        <v>18</v>
      </c>
      <c r="P378" s="312">
        <v>26</v>
      </c>
      <c r="Q378" s="348">
        <v>44</v>
      </c>
      <c r="R378" s="312">
        <v>23</v>
      </c>
      <c r="S378" s="312">
        <v>47</v>
      </c>
      <c r="T378" s="348">
        <v>70</v>
      </c>
      <c r="U378" s="312">
        <v>29</v>
      </c>
      <c r="V378" s="312">
        <v>44</v>
      </c>
      <c r="W378" s="348">
        <v>73</v>
      </c>
      <c r="X378" s="312">
        <v>16</v>
      </c>
      <c r="Y378" s="312">
        <v>34</v>
      </c>
      <c r="Z378" s="348">
        <v>50</v>
      </c>
      <c r="AA378" s="312" t="s">
        <v>451</v>
      </c>
      <c r="AB378" s="312" t="s">
        <v>451</v>
      </c>
      <c r="AC378" s="348" t="s">
        <v>451</v>
      </c>
      <c r="AD378" s="311" t="s">
        <v>451</v>
      </c>
      <c r="AE378" s="312" t="s">
        <v>451</v>
      </c>
      <c r="AF378" s="348" t="s">
        <v>451</v>
      </c>
    </row>
    <row r="379" spans="1:32">
      <c r="A379" s="743" t="s">
        <v>999</v>
      </c>
      <c r="B379" s="421" t="s">
        <v>491</v>
      </c>
      <c r="C379" s="311">
        <v>4</v>
      </c>
      <c r="D379" s="312">
        <v>6</v>
      </c>
      <c r="E379" s="312">
        <v>10</v>
      </c>
      <c r="F379" s="311">
        <v>9</v>
      </c>
      <c r="G379" s="312">
        <v>8</v>
      </c>
      <c r="H379" s="312">
        <v>17</v>
      </c>
      <c r="I379" s="311">
        <v>9</v>
      </c>
      <c r="J379" s="312">
        <v>14</v>
      </c>
      <c r="K379" s="348">
        <v>23</v>
      </c>
      <c r="L379" s="312">
        <v>13</v>
      </c>
      <c r="M379" s="312">
        <v>17</v>
      </c>
      <c r="N379" s="348">
        <v>30</v>
      </c>
      <c r="O379" s="312">
        <v>16</v>
      </c>
      <c r="P379" s="312">
        <v>32</v>
      </c>
      <c r="Q379" s="348">
        <v>48</v>
      </c>
      <c r="R379" s="312">
        <v>25</v>
      </c>
      <c r="S379" s="312">
        <v>23</v>
      </c>
      <c r="T379" s="348">
        <v>48</v>
      </c>
      <c r="U379" s="312">
        <v>15</v>
      </c>
      <c r="V379" s="312">
        <v>14</v>
      </c>
      <c r="W379" s="348">
        <v>29</v>
      </c>
      <c r="X379" s="312">
        <v>12</v>
      </c>
      <c r="Y379" s="312">
        <v>16</v>
      </c>
      <c r="Z379" s="348">
        <v>28</v>
      </c>
      <c r="AA379" s="312" t="s">
        <v>451</v>
      </c>
      <c r="AB379" s="312" t="s">
        <v>451</v>
      </c>
      <c r="AC379" s="348" t="s">
        <v>451</v>
      </c>
      <c r="AD379" s="311" t="s">
        <v>451</v>
      </c>
      <c r="AE379" s="312" t="s">
        <v>451</v>
      </c>
      <c r="AF379" s="348" t="s">
        <v>451</v>
      </c>
    </row>
    <row r="380" spans="1:32">
      <c r="A380" s="743" t="s">
        <v>1001</v>
      </c>
      <c r="B380" s="421" t="s">
        <v>492</v>
      </c>
      <c r="C380" s="311" t="s">
        <v>451</v>
      </c>
      <c r="D380" s="312" t="s">
        <v>451</v>
      </c>
      <c r="E380" s="312" t="s">
        <v>451</v>
      </c>
      <c r="F380" s="311">
        <v>1</v>
      </c>
      <c r="G380" s="312" t="s">
        <v>451</v>
      </c>
      <c r="H380" s="312">
        <v>1</v>
      </c>
      <c r="I380" s="311">
        <v>6</v>
      </c>
      <c r="J380" s="312">
        <v>3</v>
      </c>
      <c r="K380" s="348">
        <v>9</v>
      </c>
      <c r="L380" s="312">
        <v>2</v>
      </c>
      <c r="M380" s="312">
        <v>1</v>
      </c>
      <c r="N380" s="348">
        <v>3</v>
      </c>
      <c r="O380" s="312" t="s">
        <v>451</v>
      </c>
      <c r="P380" s="312" t="s">
        <v>451</v>
      </c>
      <c r="Q380" s="348" t="s">
        <v>451</v>
      </c>
      <c r="R380" s="312" t="s">
        <v>451</v>
      </c>
      <c r="S380" s="312" t="s">
        <v>451</v>
      </c>
      <c r="T380" s="348" t="s">
        <v>451</v>
      </c>
      <c r="U380" s="312" t="s">
        <v>451</v>
      </c>
      <c r="V380" s="312" t="s">
        <v>451</v>
      </c>
      <c r="W380" s="348" t="s">
        <v>451</v>
      </c>
      <c r="X380" s="312" t="s">
        <v>451</v>
      </c>
      <c r="Y380" s="312" t="s">
        <v>451</v>
      </c>
      <c r="Z380" s="348" t="s">
        <v>451</v>
      </c>
      <c r="AA380" s="312" t="s">
        <v>451</v>
      </c>
      <c r="AB380" s="312" t="s">
        <v>451</v>
      </c>
      <c r="AC380" s="348" t="s">
        <v>451</v>
      </c>
      <c r="AD380" s="311" t="s">
        <v>451</v>
      </c>
      <c r="AE380" s="312" t="s">
        <v>451</v>
      </c>
      <c r="AF380" s="348" t="s">
        <v>451</v>
      </c>
    </row>
    <row r="381" spans="1:32">
      <c r="A381" s="743" t="s">
        <v>1002</v>
      </c>
      <c r="B381" s="421" t="s">
        <v>493</v>
      </c>
      <c r="C381" s="311" t="s">
        <v>451</v>
      </c>
      <c r="D381" s="312" t="s">
        <v>451</v>
      </c>
      <c r="E381" s="312" t="s">
        <v>451</v>
      </c>
      <c r="F381" s="311" t="s">
        <v>451</v>
      </c>
      <c r="G381" s="312" t="s">
        <v>451</v>
      </c>
      <c r="H381" s="312" t="s">
        <v>451</v>
      </c>
      <c r="I381" s="311" t="s">
        <v>451</v>
      </c>
      <c r="J381" s="312">
        <v>1</v>
      </c>
      <c r="K381" s="348">
        <v>1</v>
      </c>
      <c r="L381" s="312" t="s">
        <v>451</v>
      </c>
      <c r="M381" s="312">
        <v>1</v>
      </c>
      <c r="N381" s="348">
        <v>1</v>
      </c>
      <c r="O381" s="312" t="s">
        <v>451</v>
      </c>
      <c r="P381" s="312" t="s">
        <v>451</v>
      </c>
      <c r="Q381" s="348" t="s">
        <v>451</v>
      </c>
      <c r="R381" s="312" t="s">
        <v>451</v>
      </c>
      <c r="S381" s="312" t="s">
        <v>451</v>
      </c>
      <c r="T381" s="348" t="s">
        <v>451</v>
      </c>
      <c r="U381" s="312" t="s">
        <v>451</v>
      </c>
      <c r="V381" s="312" t="s">
        <v>451</v>
      </c>
      <c r="W381" s="348" t="s">
        <v>451</v>
      </c>
      <c r="X381" s="312" t="s">
        <v>451</v>
      </c>
      <c r="Y381" s="312" t="s">
        <v>451</v>
      </c>
      <c r="Z381" s="348" t="s">
        <v>451</v>
      </c>
      <c r="AA381" s="312" t="s">
        <v>451</v>
      </c>
      <c r="AB381" s="312" t="s">
        <v>451</v>
      </c>
      <c r="AC381" s="348" t="s">
        <v>451</v>
      </c>
      <c r="AD381" s="311" t="s">
        <v>451</v>
      </c>
      <c r="AE381" s="312" t="s">
        <v>451</v>
      </c>
      <c r="AF381" s="348" t="s">
        <v>451</v>
      </c>
    </row>
    <row r="382" spans="1:32">
      <c r="A382" s="743" t="s">
        <v>1000</v>
      </c>
      <c r="B382" s="421" t="s">
        <v>488</v>
      </c>
      <c r="C382" s="311">
        <v>4</v>
      </c>
      <c r="D382" s="312">
        <v>12</v>
      </c>
      <c r="E382" s="312">
        <v>16</v>
      </c>
      <c r="F382" s="311">
        <v>9</v>
      </c>
      <c r="G382" s="312">
        <v>29</v>
      </c>
      <c r="H382" s="312">
        <v>38</v>
      </c>
      <c r="I382" s="311">
        <v>8</v>
      </c>
      <c r="J382" s="312">
        <v>22</v>
      </c>
      <c r="K382" s="348">
        <v>30</v>
      </c>
      <c r="L382" s="312" t="s">
        <v>451</v>
      </c>
      <c r="M382" s="312" t="s">
        <v>451</v>
      </c>
      <c r="N382" s="348" t="s">
        <v>451</v>
      </c>
      <c r="O382" s="312" t="s">
        <v>451</v>
      </c>
      <c r="P382" s="312" t="s">
        <v>451</v>
      </c>
      <c r="Q382" s="348" t="s">
        <v>451</v>
      </c>
      <c r="R382" s="312" t="s">
        <v>451</v>
      </c>
      <c r="S382" s="312" t="s">
        <v>451</v>
      </c>
      <c r="T382" s="348" t="s">
        <v>451</v>
      </c>
      <c r="U382" s="312" t="s">
        <v>451</v>
      </c>
      <c r="V382" s="312" t="s">
        <v>451</v>
      </c>
      <c r="W382" s="348" t="s">
        <v>451</v>
      </c>
      <c r="X382" s="312" t="s">
        <v>451</v>
      </c>
      <c r="Y382" s="312" t="s">
        <v>451</v>
      </c>
      <c r="Z382" s="348" t="s">
        <v>451</v>
      </c>
      <c r="AA382" s="312" t="s">
        <v>451</v>
      </c>
      <c r="AB382" s="312" t="s">
        <v>451</v>
      </c>
      <c r="AC382" s="348" t="s">
        <v>451</v>
      </c>
      <c r="AD382" s="311" t="s">
        <v>451</v>
      </c>
      <c r="AE382" s="312" t="s">
        <v>451</v>
      </c>
      <c r="AF382" s="348" t="s">
        <v>451</v>
      </c>
    </row>
    <row r="383" spans="1:32">
      <c r="A383" s="743" t="s">
        <v>1003</v>
      </c>
      <c r="B383" s="421" t="s">
        <v>490</v>
      </c>
      <c r="C383" s="311">
        <v>1</v>
      </c>
      <c r="D383" s="312" t="s">
        <v>451</v>
      </c>
      <c r="E383" s="312">
        <v>1</v>
      </c>
      <c r="F383" s="311">
        <v>2</v>
      </c>
      <c r="G383" s="312" t="s">
        <v>451</v>
      </c>
      <c r="H383" s="312">
        <v>2</v>
      </c>
      <c r="I383" s="311">
        <v>2</v>
      </c>
      <c r="J383" s="312" t="s">
        <v>451</v>
      </c>
      <c r="K383" s="348">
        <v>2</v>
      </c>
      <c r="L383" s="312" t="s">
        <v>451</v>
      </c>
      <c r="M383" s="312" t="s">
        <v>451</v>
      </c>
      <c r="N383" s="348" t="s">
        <v>451</v>
      </c>
      <c r="O383" s="312" t="s">
        <v>451</v>
      </c>
      <c r="P383" s="312" t="s">
        <v>451</v>
      </c>
      <c r="Q383" s="348" t="s">
        <v>451</v>
      </c>
      <c r="R383" s="312" t="s">
        <v>451</v>
      </c>
      <c r="S383" s="312" t="s">
        <v>451</v>
      </c>
      <c r="T383" s="348" t="s">
        <v>451</v>
      </c>
      <c r="U383" s="312" t="s">
        <v>451</v>
      </c>
      <c r="V383" s="312" t="s">
        <v>451</v>
      </c>
      <c r="W383" s="348" t="s">
        <v>451</v>
      </c>
      <c r="X383" s="312" t="s">
        <v>451</v>
      </c>
      <c r="Y383" s="312" t="s">
        <v>451</v>
      </c>
      <c r="Z383" s="348" t="s">
        <v>451</v>
      </c>
      <c r="AA383" s="312" t="s">
        <v>451</v>
      </c>
      <c r="AB383" s="312" t="s">
        <v>451</v>
      </c>
      <c r="AC383" s="348" t="s">
        <v>451</v>
      </c>
      <c r="AD383" s="311" t="s">
        <v>451</v>
      </c>
      <c r="AE383" s="312" t="s">
        <v>451</v>
      </c>
      <c r="AF383" s="348" t="s">
        <v>451</v>
      </c>
    </row>
    <row r="384" spans="1:32">
      <c r="A384" s="743" t="s">
        <v>1004</v>
      </c>
      <c r="B384" s="421" t="s">
        <v>492</v>
      </c>
      <c r="C384" s="311" t="s">
        <v>451</v>
      </c>
      <c r="D384" s="312" t="s">
        <v>451</v>
      </c>
      <c r="E384" s="312" t="s">
        <v>451</v>
      </c>
      <c r="F384" s="311">
        <v>1</v>
      </c>
      <c r="G384" s="312">
        <v>2</v>
      </c>
      <c r="H384" s="312">
        <v>3</v>
      </c>
      <c r="I384" s="311" t="s">
        <v>451</v>
      </c>
      <c r="J384" s="312" t="s">
        <v>451</v>
      </c>
      <c r="K384" s="348" t="s">
        <v>451</v>
      </c>
      <c r="L384" s="312" t="s">
        <v>451</v>
      </c>
      <c r="M384" s="312" t="s">
        <v>451</v>
      </c>
      <c r="N384" s="348" t="s">
        <v>451</v>
      </c>
      <c r="O384" s="312" t="s">
        <v>451</v>
      </c>
      <c r="P384" s="312" t="s">
        <v>451</v>
      </c>
      <c r="Q384" s="348" t="s">
        <v>451</v>
      </c>
      <c r="R384" s="312" t="s">
        <v>451</v>
      </c>
      <c r="S384" s="312" t="s">
        <v>451</v>
      </c>
      <c r="T384" s="348" t="s">
        <v>451</v>
      </c>
      <c r="U384" s="312" t="s">
        <v>451</v>
      </c>
      <c r="V384" s="312" t="s">
        <v>451</v>
      </c>
      <c r="W384" s="348" t="s">
        <v>451</v>
      </c>
      <c r="X384" s="312" t="s">
        <v>451</v>
      </c>
      <c r="Y384" s="312" t="s">
        <v>451</v>
      </c>
      <c r="Z384" s="348" t="s">
        <v>451</v>
      </c>
      <c r="AA384" s="312" t="s">
        <v>451</v>
      </c>
      <c r="AB384" s="312" t="s">
        <v>451</v>
      </c>
      <c r="AC384" s="348" t="s">
        <v>451</v>
      </c>
      <c r="AD384" s="311" t="s">
        <v>451</v>
      </c>
      <c r="AE384" s="312" t="s">
        <v>451</v>
      </c>
      <c r="AF384" s="348" t="s">
        <v>451</v>
      </c>
    </row>
    <row r="385" spans="1:32">
      <c r="A385" s="688" t="s">
        <v>682</v>
      </c>
      <c r="B385" s="689"/>
      <c r="C385" s="354">
        <v>38</v>
      </c>
      <c r="D385" s="355">
        <v>6</v>
      </c>
      <c r="E385" s="355">
        <v>44</v>
      </c>
      <c r="F385" s="354">
        <v>166</v>
      </c>
      <c r="G385" s="355">
        <v>135</v>
      </c>
      <c r="H385" s="355">
        <v>301</v>
      </c>
      <c r="I385" s="354">
        <v>399</v>
      </c>
      <c r="J385" s="355">
        <v>382</v>
      </c>
      <c r="K385" s="356">
        <v>781</v>
      </c>
      <c r="L385" s="355">
        <v>1393</v>
      </c>
      <c r="M385" s="355">
        <v>1294</v>
      </c>
      <c r="N385" s="356">
        <v>2687</v>
      </c>
      <c r="O385" s="355">
        <v>2906</v>
      </c>
      <c r="P385" s="355">
        <v>2773</v>
      </c>
      <c r="Q385" s="356">
        <v>5679</v>
      </c>
      <c r="R385" s="355">
        <v>4608</v>
      </c>
      <c r="S385" s="355">
        <v>4634</v>
      </c>
      <c r="T385" s="356">
        <v>9242</v>
      </c>
      <c r="U385" s="355">
        <v>6312</v>
      </c>
      <c r="V385" s="355">
        <v>7158</v>
      </c>
      <c r="W385" s="356">
        <v>13470</v>
      </c>
      <c r="X385" s="355">
        <v>8126</v>
      </c>
      <c r="Y385" s="355">
        <v>9639</v>
      </c>
      <c r="Z385" s="356">
        <v>17765</v>
      </c>
      <c r="AA385" s="355">
        <v>10106</v>
      </c>
      <c r="AB385" s="355">
        <v>12318</v>
      </c>
      <c r="AC385" s="356">
        <v>22424</v>
      </c>
      <c r="AD385" s="354">
        <v>10113</v>
      </c>
      <c r="AE385" s="355">
        <v>12498</v>
      </c>
      <c r="AF385" s="356">
        <v>22611</v>
      </c>
    </row>
    <row r="386" spans="1:32">
      <c r="A386" s="748" t="s">
        <v>475</v>
      </c>
      <c r="B386" s="739"/>
      <c r="C386" s="740" t="s">
        <v>451</v>
      </c>
      <c r="D386" s="741" t="s">
        <v>451</v>
      </c>
      <c r="E386" s="741" t="s">
        <v>451</v>
      </c>
      <c r="F386" s="740">
        <v>11</v>
      </c>
      <c r="G386" s="741">
        <v>14</v>
      </c>
      <c r="H386" s="741">
        <v>25</v>
      </c>
      <c r="I386" s="740">
        <v>55</v>
      </c>
      <c r="J386" s="741">
        <v>70</v>
      </c>
      <c r="K386" s="742">
        <v>125</v>
      </c>
      <c r="L386" s="741">
        <v>110</v>
      </c>
      <c r="M386" s="741">
        <v>159</v>
      </c>
      <c r="N386" s="742">
        <v>269</v>
      </c>
      <c r="O386" s="741">
        <v>203</v>
      </c>
      <c r="P386" s="741">
        <v>289</v>
      </c>
      <c r="Q386" s="742">
        <v>492</v>
      </c>
      <c r="R386" s="741">
        <v>292</v>
      </c>
      <c r="S386" s="741">
        <v>409</v>
      </c>
      <c r="T386" s="742">
        <v>701</v>
      </c>
      <c r="U386" s="741">
        <v>376</v>
      </c>
      <c r="V386" s="741">
        <v>530</v>
      </c>
      <c r="W386" s="742">
        <v>906</v>
      </c>
      <c r="X386" s="741">
        <v>462</v>
      </c>
      <c r="Y386" s="741">
        <v>660</v>
      </c>
      <c r="Z386" s="742">
        <v>1122</v>
      </c>
      <c r="AA386" s="741">
        <v>605</v>
      </c>
      <c r="AB386" s="741">
        <v>860</v>
      </c>
      <c r="AC386" s="742">
        <v>1465</v>
      </c>
      <c r="AD386" s="740">
        <v>623</v>
      </c>
      <c r="AE386" s="741">
        <v>914</v>
      </c>
      <c r="AF386" s="742">
        <v>1537</v>
      </c>
    </row>
    <row r="387" spans="1:32">
      <c r="A387" s="749" t="s">
        <v>1121</v>
      </c>
      <c r="B387" s="421" t="s">
        <v>683</v>
      </c>
      <c r="C387" s="311" t="s">
        <v>451</v>
      </c>
      <c r="D387" s="312" t="s">
        <v>451</v>
      </c>
      <c r="E387" s="312" t="s">
        <v>451</v>
      </c>
      <c r="F387" s="311">
        <v>5</v>
      </c>
      <c r="G387" s="312">
        <v>4</v>
      </c>
      <c r="H387" s="312">
        <v>9</v>
      </c>
      <c r="I387" s="311">
        <v>8</v>
      </c>
      <c r="J387" s="312">
        <v>9</v>
      </c>
      <c r="K387" s="348">
        <v>17</v>
      </c>
      <c r="L387" s="312">
        <v>13</v>
      </c>
      <c r="M387" s="312">
        <v>18</v>
      </c>
      <c r="N387" s="348">
        <v>31</v>
      </c>
      <c r="O387" s="312">
        <v>31</v>
      </c>
      <c r="P387" s="312">
        <v>47</v>
      </c>
      <c r="Q387" s="348">
        <v>78</v>
      </c>
      <c r="R387" s="312">
        <v>47</v>
      </c>
      <c r="S387" s="312">
        <v>64</v>
      </c>
      <c r="T387" s="348">
        <v>111</v>
      </c>
      <c r="U387" s="312">
        <v>58</v>
      </c>
      <c r="V387" s="312">
        <v>91</v>
      </c>
      <c r="W387" s="348">
        <v>149</v>
      </c>
      <c r="X387" s="312">
        <v>73</v>
      </c>
      <c r="Y387" s="312">
        <v>119</v>
      </c>
      <c r="Z387" s="348">
        <v>192</v>
      </c>
      <c r="AA387" s="312">
        <v>89</v>
      </c>
      <c r="AB387" s="312">
        <v>155</v>
      </c>
      <c r="AC387" s="348">
        <v>244</v>
      </c>
      <c r="AD387" s="311">
        <v>101</v>
      </c>
      <c r="AE387" s="312">
        <v>166</v>
      </c>
      <c r="AF387" s="348">
        <v>267</v>
      </c>
    </row>
    <row r="388" spans="1:32">
      <c r="A388" s="749" t="s">
        <v>1122</v>
      </c>
      <c r="B388" s="421" t="s">
        <v>684</v>
      </c>
      <c r="C388" s="311" t="s">
        <v>451</v>
      </c>
      <c r="D388" s="312" t="s">
        <v>451</v>
      </c>
      <c r="E388" s="312" t="s">
        <v>451</v>
      </c>
      <c r="F388" s="311" t="s">
        <v>451</v>
      </c>
      <c r="G388" s="312">
        <v>1</v>
      </c>
      <c r="H388" s="312">
        <v>1</v>
      </c>
      <c r="I388" s="311">
        <v>4</v>
      </c>
      <c r="J388" s="312">
        <v>1</v>
      </c>
      <c r="K388" s="348">
        <v>5</v>
      </c>
      <c r="L388" s="312">
        <v>11</v>
      </c>
      <c r="M388" s="312">
        <v>4</v>
      </c>
      <c r="N388" s="348">
        <v>15</v>
      </c>
      <c r="O388" s="312">
        <v>17</v>
      </c>
      <c r="P388" s="312">
        <v>10</v>
      </c>
      <c r="Q388" s="348">
        <v>27</v>
      </c>
      <c r="R388" s="312">
        <v>25</v>
      </c>
      <c r="S388" s="312">
        <v>15</v>
      </c>
      <c r="T388" s="348">
        <v>40</v>
      </c>
      <c r="U388" s="312">
        <v>33</v>
      </c>
      <c r="V388" s="312">
        <v>25</v>
      </c>
      <c r="W388" s="348">
        <v>58</v>
      </c>
      <c r="X388" s="312">
        <v>39</v>
      </c>
      <c r="Y388" s="312">
        <v>32</v>
      </c>
      <c r="Z388" s="348">
        <v>71</v>
      </c>
      <c r="AA388" s="312">
        <v>49</v>
      </c>
      <c r="AB388" s="312">
        <v>37</v>
      </c>
      <c r="AC388" s="348">
        <v>86</v>
      </c>
      <c r="AD388" s="311">
        <v>52</v>
      </c>
      <c r="AE388" s="312">
        <v>37</v>
      </c>
      <c r="AF388" s="348">
        <v>89</v>
      </c>
    </row>
    <row r="389" spans="1:32">
      <c r="A389" s="749" t="s">
        <v>1123</v>
      </c>
      <c r="B389" s="421" t="s">
        <v>690</v>
      </c>
      <c r="C389" s="311" t="s">
        <v>451</v>
      </c>
      <c r="D389" s="312" t="s">
        <v>451</v>
      </c>
      <c r="E389" s="312" t="s">
        <v>451</v>
      </c>
      <c r="F389" s="311" t="s">
        <v>451</v>
      </c>
      <c r="G389" s="312">
        <v>3</v>
      </c>
      <c r="H389" s="312">
        <v>3</v>
      </c>
      <c r="I389" s="311">
        <v>5</v>
      </c>
      <c r="J389" s="312">
        <v>4</v>
      </c>
      <c r="K389" s="348">
        <v>9</v>
      </c>
      <c r="L389" s="312">
        <v>10</v>
      </c>
      <c r="M389" s="312">
        <v>16</v>
      </c>
      <c r="N389" s="348">
        <v>26</v>
      </c>
      <c r="O389" s="312">
        <v>22</v>
      </c>
      <c r="P389" s="312">
        <v>35</v>
      </c>
      <c r="Q389" s="348">
        <v>57</v>
      </c>
      <c r="R389" s="312">
        <v>34</v>
      </c>
      <c r="S389" s="312">
        <v>54</v>
      </c>
      <c r="T389" s="348">
        <v>88</v>
      </c>
      <c r="U389" s="312">
        <v>47</v>
      </c>
      <c r="V389" s="312">
        <v>70</v>
      </c>
      <c r="W389" s="348">
        <v>117</v>
      </c>
      <c r="X389" s="312">
        <v>57</v>
      </c>
      <c r="Y389" s="312">
        <v>92</v>
      </c>
      <c r="Z389" s="348">
        <v>149</v>
      </c>
      <c r="AA389" s="312">
        <v>69</v>
      </c>
      <c r="AB389" s="312">
        <v>111</v>
      </c>
      <c r="AC389" s="348">
        <v>180</v>
      </c>
      <c r="AD389" s="311">
        <v>75</v>
      </c>
      <c r="AE389" s="312">
        <v>117</v>
      </c>
      <c r="AF389" s="348">
        <v>192</v>
      </c>
    </row>
    <row r="390" spans="1:32">
      <c r="A390" s="749" t="s">
        <v>1124</v>
      </c>
      <c r="B390" s="421" t="s">
        <v>689</v>
      </c>
      <c r="C390" s="311" t="s">
        <v>451</v>
      </c>
      <c r="D390" s="312" t="s">
        <v>451</v>
      </c>
      <c r="E390" s="312" t="s">
        <v>451</v>
      </c>
      <c r="F390" s="311" t="s">
        <v>451</v>
      </c>
      <c r="G390" s="312" t="s">
        <v>451</v>
      </c>
      <c r="H390" s="312" t="s">
        <v>451</v>
      </c>
      <c r="I390" s="311">
        <v>4</v>
      </c>
      <c r="J390" s="312">
        <v>1</v>
      </c>
      <c r="K390" s="348">
        <v>5</v>
      </c>
      <c r="L390" s="312">
        <v>5</v>
      </c>
      <c r="M390" s="312">
        <v>5</v>
      </c>
      <c r="N390" s="348">
        <v>10</v>
      </c>
      <c r="O390" s="312">
        <v>13</v>
      </c>
      <c r="P390" s="312">
        <v>12</v>
      </c>
      <c r="Q390" s="348">
        <v>25</v>
      </c>
      <c r="R390" s="312">
        <v>17</v>
      </c>
      <c r="S390" s="312">
        <v>21</v>
      </c>
      <c r="T390" s="348">
        <v>38</v>
      </c>
      <c r="U390" s="312">
        <v>21</v>
      </c>
      <c r="V390" s="312">
        <v>29</v>
      </c>
      <c r="W390" s="348">
        <v>50</v>
      </c>
      <c r="X390" s="312">
        <v>23</v>
      </c>
      <c r="Y390" s="312">
        <v>38</v>
      </c>
      <c r="Z390" s="348">
        <v>61</v>
      </c>
      <c r="AA390" s="312">
        <v>37</v>
      </c>
      <c r="AB390" s="312">
        <v>59</v>
      </c>
      <c r="AC390" s="348">
        <v>96</v>
      </c>
      <c r="AD390" s="311">
        <v>30</v>
      </c>
      <c r="AE390" s="312">
        <v>55</v>
      </c>
      <c r="AF390" s="348">
        <v>85</v>
      </c>
    </row>
    <row r="391" spans="1:32">
      <c r="A391" s="749" t="s">
        <v>1125</v>
      </c>
      <c r="B391" s="421" t="s">
        <v>688</v>
      </c>
      <c r="C391" s="311" t="s">
        <v>451</v>
      </c>
      <c r="D391" s="312" t="s">
        <v>451</v>
      </c>
      <c r="E391" s="312" t="s">
        <v>451</v>
      </c>
      <c r="F391" s="311" t="s">
        <v>451</v>
      </c>
      <c r="G391" s="312">
        <v>1</v>
      </c>
      <c r="H391" s="312">
        <v>1</v>
      </c>
      <c r="I391" s="311">
        <v>1</v>
      </c>
      <c r="J391" s="312">
        <v>4</v>
      </c>
      <c r="K391" s="348">
        <v>5</v>
      </c>
      <c r="L391" s="312">
        <v>6</v>
      </c>
      <c r="M391" s="312">
        <v>14</v>
      </c>
      <c r="N391" s="348">
        <v>20</v>
      </c>
      <c r="O391" s="312">
        <v>8</v>
      </c>
      <c r="P391" s="312">
        <v>20</v>
      </c>
      <c r="Q391" s="348">
        <v>28</v>
      </c>
      <c r="R391" s="312">
        <v>13</v>
      </c>
      <c r="S391" s="312">
        <v>24</v>
      </c>
      <c r="T391" s="348">
        <v>37</v>
      </c>
      <c r="U391" s="312">
        <v>15</v>
      </c>
      <c r="V391" s="312">
        <v>15</v>
      </c>
      <c r="W391" s="348">
        <v>30</v>
      </c>
      <c r="X391" s="312">
        <v>12</v>
      </c>
      <c r="Y391" s="312">
        <v>12</v>
      </c>
      <c r="Z391" s="348">
        <v>24</v>
      </c>
      <c r="AA391" s="312">
        <v>15</v>
      </c>
      <c r="AB391" s="312">
        <v>18</v>
      </c>
      <c r="AC391" s="348">
        <v>33</v>
      </c>
      <c r="AD391" s="311">
        <v>12</v>
      </c>
      <c r="AE391" s="312">
        <v>18</v>
      </c>
      <c r="AF391" s="348">
        <v>30</v>
      </c>
    </row>
    <row r="392" spans="1:32">
      <c r="A392" s="749" t="s">
        <v>1126</v>
      </c>
      <c r="B392" s="421" t="s">
        <v>686</v>
      </c>
      <c r="C392" s="311" t="s">
        <v>451</v>
      </c>
      <c r="D392" s="312" t="s">
        <v>451</v>
      </c>
      <c r="E392" s="312" t="s">
        <v>451</v>
      </c>
      <c r="F392" s="311" t="s">
        <v>451</v>
      </c>
      <c r="G392" s="312" t="s">
        <v>451</v>
      </c>
      <c r="H392" s="312" t="s">
        <v>451</v>
      </c>
      <c r="I392" s="311">
        <v>11</v>
      </c>
      <c r="J392" s="312">
        <v>9</v>
      </c>
      <c r="K392" s="348">
        <v>20</v>
      </c>
      <c r="L392" s="312">
        <v>23</v>
      </c>
      <c r="M392" s="312">
        <v>23</v>
      </c>
      <c r="N392" s="348">
        <v>46</v>
      </c>
      <c r="O392" s="312">
        <v>41</v>
      </c>
      <c r="P392" s="312">
        <v>42</v>
      </c>
      <c r="Q392" s="348">
        <v>83</v>
      </c>
      <c r="R392" s="312">
        <v>53</v>
      </c>
      <c r="S392" s="312">
        <v>62</v>
      </c>
      <c r="T392" s="348">
        <v>115</v>
      </c>
      <c r="U392" s="312">
        <v>73</v>
      </c>
      <c r="V392" s="312">
        <v>75</v>
      </c>
      <c r="W392" s="348">
        <v>148</v>
      </c>
      <c r="X392" s="312">
        <v>87</v>
      </c>
      <c r="Y392" s="312">
        <v>95</v>
      </c>
      <c r="Z392" s="348">
        <v>182</v>
      </c>
      <c r="AA392" s="312">
        <v>115</v>
      </c>
      <c r="AB392" s="312">
        <v>127</v>
      </c>
      <c r="AC392" s="348">
        <v>242</v>
      </c>
      <c r="AD392" s="311">
        <v>123</v>
      </c>
      <c r="AE392" s="312">
        <v>153</v>
      </c>
      <c r="AF392" s="348">
        <v>276</v>
      </c>
    </row>
    <row r="393" spans="1:32">
      <c r="A393" s="749" t="s">
        <v>1127</v>
      </c>
      <c r="B393" s="421" t="s">
        <v>687</v>
      </c>
      <c r="C393" s="311" t="s">
        <v>451</v>
      </c>
      <c r="D393" s="312" t="s">
        <v>451</v>
      </c>
      <c r="E393" s="312" t="s">
        <v>451</v>
      </c>
      <c r="F393" s="311">
        <v>3</v>
      </c>
      <c r="G393" s="312">
        <v>2</v>
      </c>
      <c r="H393" s="312">
        <v>5</v>
      </c>
      <c r="I393" s="311">
        <v>5</v>
      </c>
      <c r="J393" s="312">
        <v>4</v>
      </c>
      <c r="K393" s="348">
        <v>9</v>
      </c>
      <c r="L393" s="312">
        <v>5</v>
      </c>
      <c r="M393" s="312">
        <v>5</v>
      </c>
      <c r="N393" s="348">
        <v>10</v>
      </c>
      <c r="O393" s="312">
        <v>9</v>
      </c>
      <c r="P393" s="312">
        <v>14</v>
      </c>
      <c r="Q393" s="348">
        <v>23</v>
      </c>
      <c r="R393" s="312">
        <v>12</v>
      </c>
      <c r="S393" s="312">
        <v>19</v>
      </c>
      <c r="T393" s="348">
        <v>31</v>
      </c>
      <c r="U393" s="312">
        <v>5</v>
      </c>
      <c r="V393" s="312">
        <v>17</v>
      </c>
      <c r="W393" s="348">
        <v>22</v>
      </c>
      <c r="X393" s="312">
        <v>5</v>
      </c>
      <c r="Y393" s="312">
        <v>12</v>
      </c>
      <c r="Z393" s="348">
        <v>17</v>
      </c>
      <c r="AA393" s="312">
        <v>7</v>
      </c>
      <c r="AB393" s="312">
        <v>9</v>
      </c>
      <c r="AC393" s="348">
        <v>16</v>
      </c>
      <c r="AD393" s="311">
        <v>5</v>
      </c>
      <c r="AE393" s="312">
        <v>5</v>
      </c>
      <c r="AF393" s="348">
        <v>10</v>
      </c>
    </row>
    <row r="394" spans="1:32">
      <c r="A394" s="749" t="s">
        <v>1128</v>
      </c>
      <c r="B394" s="421" t="s">
        <v>685</v>
      </c>
      <c r="C394" s="311" t="s">
        <v>451</v>
      </c>
      <c r="D394" s="312" t="s">
        <v>451</v>
      </c>
      <c r="E394" s="312" t="s">
        <v>451</v>
      </c>
      <c r="F394" s="311">
        <v>3</v>
      </c>
      <c r="G394" s="312">
        <v>3</v>
      </c>
      <c r="H394" s="312">
        <v>6</v>
      </c>
      <c r="I394" s="311">
        <v>17</v>
      </c>
      <c r="J394" s="312">
        <v>38</v>
      </c>
      <c r="K394" s="348">
        <v>55</v>
      </c>
      <c r="L394" s="312">
        <v>37</v>
      </c>
      <c r="M394" s="312">
        <v>74</v>
      </c>
      <c r="N394" s="348">
        <v>111</v>
      </c>
      <c r="O394" s="312">
        <v>62</v>
      </c>
      <c r="P394" s="312">
        <v>109</v>
      </c>
      <c r="Q394" s="348">
        <v>171</v>
      </c>
      <c r="R394" s="312">
        <v>91</v>
      </c>
      <c r="S394" s="312">
        <v>150</v>
      </c>
      <c r="T394" s="348">
        <v>241</v>
      </c>
      <c r="U394" s="312">
        <v>124</v>
      </c>
      <c r="V394" s="312">
        <v>208</v>
      </c>
      <c r="W394" s="348">
        <v>332</v>
      </c>
      <c r="X394" s="312">
        <v>166</v>
      </c>
      <c r="Y394" s="312">
        <v>260</v>
      </c>
      <c r="Z394" s="348">
        <v>426</v>
      </c>
      <c r="AA394" s="312">
        <v>224</v>
      </c>
      <c r="AB394" s="312">
        <v>344</v>
      </c>
      <c r="AC394" s="348">
        <v>568</v>
      </c>
      <c r="AD394" s="311">
        <v>225</v>
      </c>
      <c r="AE394" s="312">
        <v>363</v>
      </c>
      <c r="AF394" s="348">
        <v>588</v>
      </c>
    </row>
    <row r="395" spans="1:32" ht="16" thickBot="1">
      <c r="A395" s="425" t="s">
        <v>691</v>
      </c>
      <c r="B395" s="673"/>
      <c r="C395" s="426">
        <v>9559</v>
      </c>
      <c r="D395" s="427">
        <v>11614</v>
      </c>
      <c r="E395" s="427">
        <v>21173</v>
      </c>
      <c r="F395" s="426">
        <v>10830</v>
      </c>
      <c r="G395" s="427">
        <v>12776</v>
      </c>
      <c r="H395" s="427">
        <v>23606</v>
      </c>
      <c r="I395" s="426">
        <v>11041</v>
      </c>
      <c r="J395" s="427">
        <v>13018</v>
      </c>
      <c r="K395" s="430">
        <v>24059</v>
      </c>
      <c r="L395" s="427">
        <v>11836</v>
      </c>
      <c r="M395" s="427">
        <v>13719</v>
      </c>
      <c r="N395" s="430">
        <v>25555</v>
      </c>
      <c r="O395" s="427">
        <v>11614</v>
      </c>
      <c r="P395" s="427">
        <v>13483</v>
      </c>
      <c r="Q395" s="430">
        <v>25097</v>
      </c>
      <c r="R395" s="427">
        <v>11666</v>
      </c>
      <c r="S395" s="427">
        <v>13278</v>
      </c>
      <c r="T395" s="430">
        <v>24944</v>
      </c>
      <c r="U395" s="427">
        <v>11531</v>
      </c>
      <c r="V395" s="427">
        <v>13217</v>
      </c>
      <c r="W395" s="430">
        <v>24748</v>
      </c>
      <c r="X395" s="427">
        <v>10987</v>
      </c>
      <c r="Y395" s="427">
        <v>13082</v>
      </c>
      <c r="Z395" s="430">
        <v>24069</v>
      </c>
      <c r="AA395" s="427">
        <v>10748</v>
      </c>
      <c r="AB395" s="427">
        <v>13032</v>
      </c>
      <c r="AC395" s="430">
        <v>23780</v>
      </c>
      <c r="AD395" s="426">
        <v>10671</v>
      </c>
      <c r="AE395" s="427">
        <v>13175</v>
      </c>
      <c r="AF395" s="430">
        <v>23846</v>
      </c>
    </row>
    <row r="396" spans="1:32">
      <c r="B396" s="735" t="s">
        <v>1129</v>
      </c>
    </row>
  </sheetData>
  <sheetProtection password="D4A9" sheet="1" objects="1" scenarios="1"/>
  <mergeCells count="64">
    <mergeCell ref="U15:W15"/>
    <mergeCell ref="X15:Z15"/>
    <mergeCell ref="AA15:AC15"/>
    <mergeCell ref="C41:E41"/>
    <mergeCell ref="F41:H41"/>
    <mergeCell ref="I41:K41"/>
    <mergeCell ref="L41:N41"/>
    <mergeCell ref="O41:Q41"/>
    <mergeCell ref="R41:T41"/>
    <mergeCell ref="U41:W41"/>
    <mergeCell ref="C15:E15"/>
    <mergeCell ref="F15:H15"/>
    <mergeCell ref="I15:K15"/>
    <mergeCell ref="L15:N15"/>
    <mergeCell ref="O15:Q15"/>
    <mergeCell ref="R15:T15"/>
    <mergeCell ref="X41:Z41"/>
    <mergeCell ref="AA41:AC41"/>
    <mergeCell ref="AD41:AF41"/>
    <mergeCell ref="C68:E68"/>
    <mergeCell ref="F68:H68"/>
    <mergeCell ref="I68:K68"/>
    <mergeCell ref="L68:N68"/>
    <mergeCell ref="O68:Q68"/>
    <mergeCell ref="R68:T68"/>
    <mergeCell ref="U68:W68"/>
    <mergeCell ref="X68:Z68"/>
    <mergeCell ref="AA68:AC68"/>
    <mergeCell ref="AD68:AF68"/>
    <mergeCell ref="C93:I93"/>
    <mergeCell ref="J93:P93"/>
    <mergeCell ref="Q93:W93"/>
    <mergeCell ref="X93:AD93"/>
    <mergeCell ref="AE93:AK93"/>
    <mergeCell ref="AL93:AR93"/>
    <mergeCell ref="AS93:AY93"/>
    <mergeCell ref="C146:I146"/>
    <mergeCell ref="J146:J147"/>
    <mergeCell ref="K146:Q146"/>
    <mergeCell ref="R146:R147"/>
    <mergeCell ref="S146:Y146"/>
    <mergeCell ref="Z146:Z147"/>
    <mergeCell ref="AA146:AG146"/>
    <mergeCell ref="AH146:AH147"/>
    <mergeCell ref="BM146:BM147"/>
    <mergeCell ref="BN146:BS146"/>
    <mergeCell ref="BT146:BT147"/>
    <mergeCell ref="C360:E360"/>
    <mergeCell ref="F360:H360"/>
    <mergeCell ref="I360:K360"/>
    <mergeCell ref="L360:N360"/>
    <mergeCell ref="O360:Q360"/>
    <mergeCell ref="R360:T360"/>
    <mergeCell ref="AI146:AO146"/>
    <mergeCell ref="AP146:AP147"/>
    <mergeCell ref="AQ146:AW146"/>
    <mergeCell ref="AX146:AX147"/>
    <mergeCell ref="AY146:BE146"/>
    <mergeCell ref="BF146:BF147"/>
    <mergeCell ref="U360:W360"/>
    <mergeCell ref="X360:Z360"/>
    <mergeCell ref="AA360:AC360"/>
    <mergeCell ref="AD360:AF360"/>
    <mergeCell ref="BG146:BL146"/>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topLeftCell="E1" zoomScale="125" zoomScaleNormal="125" zoomScalePageLayoutView="125" workbookViewId="0">
      <selection activeCell="P43" sqref="P43"/>
    </sheetView>
  </sheetViews>
  <sheetFormatPr baseColWidth="10" defaultRowHeight="15" x14ac:dyDescent="0"/>
  <cols>
    <col min="2" max="2" width="19.6640625" customWidth="1"/>
    <col min="3" max="3" width="11.1640625" customWidth="1"/>
    <col min="4" max="4" width="16.6640625" customWidth="1"/>
    <col min="5" max="5" width="13.1640625" customWidth="1"/>
    <col min="6" max="6" width="11.83203125" customWidth="1"/>
    <col min="7" max="7" width="11.5" customWidth="1"/>
    <col min="8" max="8" width="14.33203125" customWidth="1"/>
    <col min="9" max="9" width="18.33203125" customWidth="1"/>
    <col min="10" max="10" width="13.1640625" customWidth="1"/>
    <col min="11" max="12" width="13.33203125" customWidth="1"/>
    <col min="13" max="13" width="12.5" customWidth="1"/>
    <col min="14" max="14" width="12.33203125" customWidth="1"/>
  </cols>
  <sheetData>
    <row r="1" spans="1:7">
      <c r="A1" s="235" t="s">
        <v>411</v>
      </c>
    </row>
    <row r="3" spans="1:7">
      <c r="A3" s="3" t="s">
        <v>354</v>
      </c>
    </row>
    <row r="4" spans="1:7">
      <c r="A4" s="3" t="s">
        <v>353</v>
      </c>
    </row>
    <row r="5" spans="1:7" s="60" customFormat="1">
      <c r="A5" s="611" t="s">
        <v>910</v>
      </c>
    </row>
    <row r="6" spans="1:7" s="60" customFormat="1">
      <c r="A6" s="611" t="s">
        <v>911</v>
      </c>
    </row>
    <row r="7" spans="1:7">
      <c r="A7" t="s">
        <v>912</v>
      </c>
    </row>
    <row r="8" spans="1:7">
      <c r="A8" t="s">
        <v>913</v>
      </c>
    </row>
    <row r="9" spans="1:7">
      <c r="A9" t="s">
        <v>914</v>
      </c>
    </row>
    <row r="11" spans="1:7" s="293" customFormat="1" ht="28.75" customHeight="1">
      <c r="B11" s="820" t="s">
        <v>915</v>
      </c>
      <c r="C11" s="821"/>
      <c r="D11" s="821"/>
      <c r="E11" s="821"/>
      <c r="F11" s="821"/>
      <c r="G11" s="822"/>
    </row>
    <row r="12" spans="1:7" s="51" customFormat="1" ht="16" thickBot="1">
      <c r="B12" s="294" t="s">
        <v>0</v>
      </c>
      <c r="C12" s="295" t="s">
        <v>445</v>
      </c>
      <c r="D12" s="295" t="s">
        <v>446</v>
      </c>
      <c r="E12" s="295" t="s">
        <v>447</v>
      </c>
      <c r="F12" s="612" t="s">
        <v>448</v>
      </c>
      <c r="G12" s="612" t="s">
        <v>449</v>
      </c>
    </row>
    <row r="13" spans="1:7" s="51" customFormat="1" ht="53" thickBot="1">
      <c r="B13" s="296" t="s">
        <v>450</v>
      </c>
      <c r="C13" s="297" t="s">
        <v>451</v>
      </c>
      <c r="D13" s="297" t="s">
        <v>451</v>
      </c>
      <c r="E13" s="297" t="s">
        <v>451</v>
      </c>
      <c r="F13" s="613"/>
      <c r="G13" s="613"/>
    </row>
    <row r="14" spans="1:7" s="51" customFormat="1" ht="27" thickBot="1">
      <c r="B14" s="296" t="s">
        <v>452</v>
      </c>
      <c r="C14" s="297" t="s">
        <v>451</v>
      </c>
      <c r="D14" s="297" t="s">
        <v>451</v>
      </c>
      <c r="E14" s="297" t="s">
        <v>451</v>
      </c>
      <c r="F14" s="614"/>
      <c r="G14" s="614"/>
    </row>
    <row r="15" spans="1:7" s="51" customFormat="1" ht="40" thickBot="1">
      <c r="B15" s="296" t="s">
        <v>453</v>
      </c>
      <c r="C15" s="297" t="s">
        <v>451</v>
      </c>
      <c r="D15" s="297" t="s">
        <v>451</v>
      </c>
      <c r="E15" s="297" t="s">
        <v>451</v>
      </c>
      <c r="F15" s="614"/>
      <c r="G15" s="614"/>
    </row>
    <row r="16" spans="1:7" s="51" customFormat="1" ht="27" thickBot="1">
      <c r="B16" s="296" t="s">
        <v>454</v>
      </c>
      <c r="C16" s="297" t="s">
        <v>451</v>
      </c>
      <c r="D16" s="297" t="s">
        <v>451</v>
      </c>
      <c r="E16" s="297" t="s">
        <v>451</v>
      </c>
      <c r="F16" s="615"/>
      <c r="G16" s="614"/>
    </row>
    <row r="17" spans="2:7" s="51" customFormat="1" ht="27" thickBot="1">
      <c r="B17" s="296" t="s">
        <v>455</v>
      </c>
      <c r="C17" s="297" t="s">
        <v>451</v>
      </c>
      <c r="D17" s="297" t="s">
        <v>451</v>
      </c>
      <c r="E17" s="297" t="s">
        <v>451</v>
      </c>
      <c r="F17" s="614"/>
      <c r="G17" s="614"/>
    </row>
    <row r="18" spans="2:7" s="51" customFormat="1" ht="27" thickBot="1">
      <c r="B18" s="296" t="s">
        <v>456</v>
      </c>
      <c r="C18" s="297" t="s">
        <v>451</v>
      </c>
      <c r="D18" s="297" t="s">
        <v>451</v>
      </c>
      <c r="E18" s="297" t="s">
        <v>451</v>
      </c>
      <c r="F18" s="615"/>
      <c r="G18" s="614"/>
    </row>
    <row r="19" spans="2:7" s="293" customFormat="1" ht="53.25" customHeight="1" thickBot="1">
      <c r="B19" s="296" t="s">
        <v>457</v>
      </c>
      <c r="C19" s="297" t="s">
        <v>451</v>
      </c>
      <c r="D19" s="297" t="s">
        <v>451</v>
      </c>
      <c r="E19" s="297" t="s">
        <v>451</v>
      </c>
      <c r="F19" s="613"/>
      <c r="G19" s="615"/>
    </row>
    <row r="20" spans="2:7" s="51" customFormat="1" ht="16" thickBot="1">
      <c r="B20" s="298" t="s">
        <v>1</v>
      </c>
      <c r="C20" s="299">
        <v>13</v>
      </c>
      <c r="D20" s="299"/>
      <c r="E20" s="299">
        <v>28</v>
      </c>
      <c r="F20" s="616">
        <v>0.188</v>
      </c>
      <c r="G20" s="616">
        <v>7.4000000000000003E-3</v>
      </c>
    </row>
    <row r="21" spans="2:7" s="51" customFormat="1" ht="16" thickBot="1">
      <c r="B21" s="298" t="s">
        <v>13</v>
      </c>
      <c r="C21" s="299" t="s">
        <v>451</v>
      </c>
      <c r="D21" s="299"/>
      <c r="E21" s="299" t="s">
        <v>451</v>
      </c>
      <c r="F21" s="616">
        <v>0.15</v>
      </c>
      <c r="G21" s="616">
        <v>0</v>
      </c>
    </row>
    <row r="22" spans="2:7" s="51" customFormat="1" ht="27" thickBot="1">
      <c r="B22" s="298" t="s">
        <v>2</v>
      </c>
      <c r="C22" s="299">
        <v>1</v>
      </c>
      <c r="D22" s="299"/>
      <c r="E22" s="299">
        <v>8</v>
      </c>
      <c r="F22" s="616">
        <v>0</v>
      </c>
      <c r="G22" s="616">
        <v>7.4999999999999997E-3</v>
      </c>
    </row>
    <row r="23" spans="2:7" s="51" customFormat="1" ht="16" thickBot="1">
      <c r="B23" s="298" t="s">
        <v>7</v>
      </c>
      <c r="C23" s="299">
        <v>1</v>
      </c>
      <c r="D23" s="299"/>
      <c r="E23" s="299">
        <v>10</v>
      </c>
      <c r="F23" s="616">
        <v>5.2600000000000001E-2</v>
      </c>
      <c r="G23" s="616">
        <v>0</v>
      </c>
    </row>
    <row r="24" spans="2:7" s="51" customFormat="1" ht="16" thickBot="1">
      <c r="B24" s="298" t="s">
        <v>9</v>
      </c>
      <c r="C24" s="299" t="s">
        <v>451</v>
      </c>
      <c r="D24" s="299"/>
      <c r="E24" s="299" t="s">
        <v>451</v>
      </c>
      <c r="F24" s="616">
        <v>0.1333</v>
      </c>
      <c r="G24" s="616">
        <v>0.02</v>
      </c>
    </row>
    <row r="25" spans="2:7" s="51" customFormat="1" ht="16" thickBot="1">
      <c r="B25" s="298" t="s">
        <v>3</v>
      </c>
      <c r="C25" s="299">
        <v>5</v>
      </c>
      <c r="D25" s="299"/>
      <c r="E25" s="299">
        <v>18</v>
      </c>
      <c r="F25" s="616">
        <v>5.1299999999999998E-2</v>
      </c>
      <c r="G25" s="616">
        <v>2.29E-2</v>
      </c>
    </row>
    <row r="26" spans="2:7" s="51" customFormat="1" ht="27" thickBot="1">
      <c r="B26" s="298" t="s">
        <v>458</v>
      </c>
      <c r="C26" s="299" t="s">
        <v>451</v>
      </c>
      <c r="D26" s="299"/>
      <c r="E26" s="299" t="s">
        <v>451</v>
      </c>
      <c r="F26" s="617" t="s">
        <v>167</v>
      </c>
      <c r="G26" s="616">
        <v>0</v>
      </c>
    </row>
    <row r="27" spans="2:7" s="51" customFormat="1" ht="27" thickBot="1">
      <c r="B27" s="298" t="s">
        <v>438</v>
      </c>
      <c r="C27" s="299">
        <v>5</v>
      </c>
      <c r="D27" s="299"/>
      <c r="E27" s="299">
        <v>18</v>
      </c>
      <c r="F27" s="616">
        <v>7.1400000000000005E-2</v>
      </c>
      <c r="G27" s="616">
        <v>1.7899999999999999E-2</v>
      </c>
    </row>
    <row r="28" spans="2:7" s="51" customFormat="1" ht="16" thickBot="1">
      <c r="B28" s="298" t="s">
        <v>4</v>
      </c>
      <c r="C28" s="299">
        <v>4</v>
      </c>
      <c r="D28" s="299"/>
      <c r="E28" s="299">
        <v>14</v>
      </c>
      <c r="F28" s="616">
        <v>8.5699999999999998E-2</v>
      </c>
      <c r="G28" s="616">
        <v>7.4999999999999997E-3</v>
      </c>
    </row>
    <row r="29" spans="2:7" s="51" customFormat="1" ht="16" thickBot="1">
      <c r="B29" s="298" t="s">
        <v>5</v>
      </c>
      <c r="C29" s="299">
        <v>2</v>
      </c>
      <c r="D29" s="299"/>
      <c r="E29" s="299">
        <v>13</v>
      </c>
      <c r="F29" s="616">
        <v>2.3800000000000002E-2</v>
      </c>
      <c r="G29" s="616">
        <v>0</v>
      </c>
    </row>
    <row r="30" spans="2:7" s="51" customFormat="1" ht="27" thickBot="1">
      <c r="B30" s="300" t="s">
        <v>459</v>
      </c>
      <c r="C30" s="301" t="s">
        <v>451</v>
      </c>
      <c r="D30" s="301"/>
      <c r="E30" s="301" t="s">
        <v>451</v>
      </c>
      <c r="F30" s="618">
        <v>0</v>
      </c>
      <c r="G30" s="618">
        <v>2.8000000000000001E-2</v>
      </c>
    </row>
    <row r="31" spans="2:7" s="51" customFormat="1" ht="24" customHeight="1" thickBot="1">
      <c r="B31" s="300" t="s">
        <v>460</v>
      </c>
      <c r="C31" s="301">
        <v>31</v>
      </c>
      <c r="D31" s="301">
        <v>38</v>
      </c>
      <c r="E31" s="301">
        <v>109</v>
      </c>
      <c r="F31" s="618">
        <v>0.1111</v>
      </c>
      <c r="G31" s="618">
        <v>8.6999999999999994E-3</v>
      </c>
    </row>
    <row r="32" spans="2:7" s="51" customFormat="1" ht="16" thickBot="1">
      <c r="B32" s="302" t="s">
        <v>344</v>
      </c>
      <c r="C32" s="303">
        <v>617</v>
      </c>
      <c r="D32" s="303">
        <v>496</v>
      </c>
      <c r="E32" s="303">
        <v>1277</v>
      </c>
      <c r="F32" s="619">
        <v>8.3099999999999993E-2</v>
      </c>
      <c r="G32" s="619">
        <v>2.1299999999999999E-2</v>
      </c>
    </row>
    <row r="34" spans="1:1">
      <c r="A34" s="3" t="s">
        <v>354</v>
      </c>
    </row>
    <row r="35" spans="1:1">
      <c r="A35" s="3" t="s">
        <v>916</v>
      </c>
    </row>
    <row r="36" spans="1:1">
      <c r="A36" s="620" t="s">
        <v>917</v>
      </c>
    </row>
    <row r="37" spans="1:1">
      <c r="A37" s="620" t="s">
        <v>918</v>
      </c>
    </row>
    <row r="38" spans="1:1">
      <c r="A38" s="620" t="s">
        <v>919</v>
      </c>
    </row>
    <row r="39" spans="1:1">
      <c r="A39" s="620" t="s">
        <v>920</v>
      </c>
    </row>
    <row r="40" spans="1:1">
      <c r="A40" s="620" t="s">
        <v>921</v>
      </c>
    </row>
    <row r="41" spans="1:1">
      <c r="A41" s="620" t="s">
        <v>922</v>
      </c>
    </row>
    <row r="42" spans="1:1">
      <c r="A42" s="620" t="s">
        <v>923</v>
      </c>
    </row>
    <row r="43" spans="1:1">
      <c r="A43" s="620" t="s">
        <v>924</v>
      </c>
    </row>
    <row r="44" spans="1:1">
      <c r="A44" s="620" t="s">
        <v>925</v>
      </c>
    </row>
    <row r="45" spans="1:1">
      <c r="A45" s="620" t="s">
        <v>926</v>
      </c>
    </row>
    <row r="46" spans="1:1">
      <c r="A46" s="620" t="s">
        <v>927</v>
      </c>
    </row>
    <row r="47" spans="1:1">
      <c r="A47" s="620" t="s">
        <v>928</v>
      </c>
    </row>
    <row r="48" spans="1:1">
      <c r="A48" s="620" t="s">
        <v>929</v>
      </c>
    </row>
    <row r="50" spans="2:14" s="293" customFormat="1" ht="40.25" customHeight="1">
      <c r="B50" s="814" t="s">
        <v>930</v>
      </c>
      <c r="C50" s="815"/>
      <c r="D50" s="815"/>
      <c r="E50" s="815"/>
      <c r="F50" s="815"/>
      <c r="G50" s="816"/>
      <c r="H50" s="621"/>
      <c r="I50" s="814" t="s">
        <v>931</v>
      </c>
      <c r="J50" s="815"/>
      <c r="K50" s="815"/>
      <c r="L50" s="815"/>
      <c r="M50" s="815"/>
      <c r="N50" s="816"/>
    </row>
    <row r="51" spans="2:14" s="304" customFormat="1" ht="43.25" customHeight="1" thickBot="1">
      <c r="B51" s="622" t="s">
        <v>461</v>
      </c>
      <c r="C51" s="623" t="s">
        <v>932</v>
      </c>
      <c r="D51" s="623" t="s">
        <v>933</v>
      </c>
      <c r="E51" s="623" t="s">
        <v>934</v>
      </c>
      <c r="F51" s="623" t="s">
        <v>935</v>
      </c>
      <c r="G51" s="624" t="s">
        <v>936</v>
      </c>
      <c r="H51" s="625"/>
      <c r="I51" s="622" t="s">
        <v>461</v>
      </c>
      <c r="J51" s="623" t="s">
        <v>932</v>
      </c>
      <c r="K51" s="623" t="s">
        <v>933</v>
      </c>
      <c r="L51" s="623" t="s">
        <v>937</v>
      </c>
      <c r="M51" s="623" t="s">
        <v>938</v>
      </c>
      <c r="N51" s="624" t="s">
        <v>939</v>
      </c>
    </row>
    <row r="52" spans="2:14" ht="16" thickBot="1">
      <c r="B52" s="626" t="s">
        <v>88</v>
      </c>
      <c r="C52" s="627" t="s">
        <v>940</v>
      </c>
      <c r="D52" s="628">
        <v>427</v>
      </c>
      <c r="E52" s="628">
        <v>25</v>
      </c>
      <c r="F52" s="628">
        <v>19</v>
      </c>
      <c r="G52" s="628">
        <v>6</v>
      </c>
      <c r="H52" s="629"/>
      <c r="I52" s="626" t="s">
        <v>88</v>
      </c>
      <c r="J52" s="630" t="s">
        <v>940</v>
      </c>
      <c r="K52" s="628">
        <v>427</v>
      </c>
      <c r="L52" s="628">
        <v>24</v>
      </c>
      <c r="M52" s="628">
        <v>16</v>
      </c>
      <c r="N52" s="628">
        <v>6</v>
      </c>
    </row>
    <row r="53" spans="2:14" ht="16" thickBot="1">
      <c r="B53" s="631" t="s">
        <v>462</v>
      </c>
      <c r="C53" s="632" t="s">
        <v>941</v>
      </c>
      <c r="D53" s="633">
        <v>35</v>
      </c>
      <c r="E53" s="633" t="s">
        <v>464</v>
      </c>
      <c r="F53" s="633" t="s">
        <v>464</v>
      </c>
      <c r="G53" s="633" t="s">
        <v>464</v>
      </c>
      <c r="H53" s="629"/>
      <c r="I53" s="631" t="s">
        <v>462</v>
      </c>
      <c r="J53" s="634" t="s">
        <v>941</v>
      </c>
      <c r="K53" s="633">
        <v>35</v>
      </c>
      <c r="L53" s="633" t="s">
        <v>464</v>
      </c>
      <c r="M53" s="633" t="s">
        <v>464</v>
      </c>
      <c r="N53" s="633" t="s">
        <v>464</v>
      </c>
    </row>
    <row r="54" spans="2:14" ht="28.25" customHeight="1" thickBot="1">
      <c r="B54" s="631" t="s">
        <v>93</v>
      </c>
      <c r="C54" s="632" t="s">
        <v>942</v>
      </c>
      <c r="D54" s="633">
        <v>112</v>
      </c>
      <c r="E54" s="633">
        <v>19</v>
      </c>
      <c r="F54" s="633">
        <v>2</v>
      </c>
      <c r="G54" s="633">
        <v>0</v>
      </c>
      <c r="H54" s="629"/>
      <c r="I54" s="631" t="s">
        <v>93</v>
      </c>
      <c r="J54" s="634" t="s">
        <v>942</v>
      </c>
      <c r="K54" s="633">
        <v>112</v>
      </c>
      <c r="L54" s="633">
        <v>25</v>
      </c>
      <c r="M54" s="633">
        <v>4</v>
      </c>
      <c r="N54" s="633">
        <v>1</v>
      </c>
    </row>
    <row r="55" spans="2:14" ht="16" thickBot="1">
      <c r="B55" s="631" t="s">
        <v>97</v>
      </c>
      <c r="C55" s="632" t="s">
        <v>943</v>
      </c>
      <c r="D55" s="633">
        <v>28</v>
      </c>
      <c r="E55" s="633">
        <v>3</v>
      </c>
      <c r="F55" s="633">
        <v>0</v>
      </c>
      <c r="G55" s="633">
        <v>0</v>
      </c>
      <c r="H55" s="629"/>
      <c r="I55" s="631" t="s">
        <v>97</v>
      </c>
      <c r="J55" s="634" t="s">
        <v>943</v>
      </c>
      <c r="K55" s="633">
        <v>28</v>
      </c>
      <c r="L55" s="633">
        <v>2</v>
      </c>
      <c r="M55" s="633">
        <v>2</v>
      </c>
      <c r="N55" s="633">
        <v>1</v>
      </c>
    </row>
    <row r="56" spans="2:14" ht="16" thickBot="1">
      <c r="B56" s="631" t="s">
        <v>463</v>
      </c>
      <c r="C56" s="632" t="s">
        <v>944</v>
      </c>
      <c r="D56" s="633">
        <v>40</v>
      </c>
      <c r="E56" s="633" t="s">
        <v>945</v>
      </c>
      <c r="F56" s="633">
        <v>0</v>
      </c>
      <c r="G56" s="633">
        <v>0</v>
      </c>
      <c r="H56" s="629"/>
      <c r="I56" s="631" t="s">
        <v>463</v>
      </c>
      <c r="J56" s="634" t="s">
        <v>944</v>
      </c>
      <c r="K56" s="633">
        <v>40</v>
      </c>
      <c r="L56" s="633">
        <v>9</v>
      </c>
      <c r="M56" s="633">
        <v>0</v>
      </c>
      <c r="N56" s="633">
        <v>0</v>
      </c>
    </row>
    <row r="57" spans="2:14" ht="16" thickBot="1">
      <c r="B57" s="631" t="s">
        <v>465</v>
      </c>
      <c r="C57" s="632" t="s">
        <v>946</v>
      </c>
      <c r="D57" s="633">
        <v>93</v>
      </c>
      <c r="E57" s="633">
        <v>16</v>
      </c>
      <c r="F57" s="633">
        <v>6</v>
      </c>
      <c r="G57" s="633">
        <v>5</v>
      </c>
      <c r="H57" s="629"/>
      <c r="I57" s="631" t="s">
        <v>465</v>
      </c>
      <c r="J57" s="634" t="s">
        <v>946</v>
      </c>
      <c r="K57" s="633">
        <v>93</v>
      </c>
      <c r="L57" s="633">
        <v>22</v>
      </c>
      <c r="M57" s="633">
        <v>1</v>
      </c>
      <c r="N57" s="633">
        <v>0</v>
      </c>
    </row>
    <row r="58" spans="2:14" s="305" customFormat="1" ht="27" thickBot="1">
      <c r="B58" s="631" t="s">
        <v>630</v>
      </c>
      <c r="C58" s="632" t="s">
        <v>947</v>
      </c>
      <c r="D58" s="633">
        <v>109</v>
      </c>
      <c r="E58" s="633">
        <v>13</v>
      </c>
      <c r="F58" s="633">
        <v>4</v>
      </c>
      <c r="G58" s="633">
        <v>4</v>
      </c>
      <c r="H58" s="635"/>
      <c r="I58" s="631" t="s">
        <v>630</v>
      </c>
      <c r="J58" s="634" t="s">
        <v>947</v>
      </c>
      <c r="K58" s="633">
        <v>109</v>
      </c>
      <c r="L58" s="633">
        <v>26</v>
      </c>
      <c r="M58" s="633">
        <v>1</v>
      </c>
      <c r="N58" s="633">
        <v>1</v>
      </c>
    </row>
    <row r="59" spans="2:14" ht="16" thickBot="1">
      <c r="B59" s="631" t="s">
        <v>466</v>
      </c>
      <c r="C59" s="632" t="s">
        <v>948</v>
      </c>
      <c r="D59" s="633">
        <v>99</v>
      </c>
      <c r="E59" s="633">
        <v>17</v>
      </c>
      <c r="F59" s="633">
        <v>3</v>
      </c>
      <c r="G59" s="633">
        <v>2</v>
      </c>
      <c r="H59" s="629"/>
      <c r="I59" s="631" t="s">
        <v>466</v>
      </c>
      <c r="J59" s="634" t="s">
        <v>948</v>
      </c>
      <c r="K59" s="633">
        <v>99</v>
      </c>
      <c r="L59" s="633">
        <v>26</v>
      </c>
      <c r="M59" s="633">
        <v>2</v>
      </c>
      <c r="N59" s="633">
        <v>2</v>
      </c>
    </row>
    <row r="60" spans="2:14" ht="16" thickBot="1">
      <c r="B60" s="631" t="s">
        <v>112</v>
      </c>
      <c r="C60" s="632" t="s">
        <v>949</v>
      </c>
      <c r="D60" s="633">
        <v>127</v>
      </c>
      <c r="E60" s="633">
        <v>23</v>
      </c>
      <c r="F60" s="633">
        <v>1</v>
      </c>
      <c r="G60" s="633">
        <v>0</v>
      </c>
      <c r="H60" s="629"/>
      <c r="I60" s="631" t="s">
        <v>112</v>
      </c>
      <c r="J60" s="634" t="s">
        <v>949</v>
      </c>
      <c r="K60" s="633">
        <v>127</v>
      </c>
      <c r="L60" s="633">
        <v>29</v>
      </c>
      <c r="M60" s="633">
        <v>2</v>
      </c>
      <c r="N60" s="633">
        <v>1</v>
      </c>
    </row>
    <row r="61" spans="2:14" ht="27" thickBot="1">
      <c r="B61" s="636" t="s">
        <v>467</v>
      </c>
      <c r="C61" s="637">
        <v>1411</v>
      </c>
      <c r="D61" s="638">
        <v>1070</v>
      </c>
      <c r="E61" s="638">
        <v>116</v>
      </c>
      <c r="F61" s="638">
        <v>35</v>
      </c>
      <c r="G61" s="638">
        <v>17</v>
      </c>
      <c r="H61" s="629"/>
      <c r="I61" s="636" t="s">
        <v>467</v>
      </c>
      <c r="J61" s="639">
        <v>1411</v>
      </c>
      <c r="K61" s="640">
        <v>1070</v>
      </c>
      <c r="L61" s="640">
        <v>163</v>
      </c>
      <c r="M61" s="640">
        <v>28</v>
      </c>
      <c r="N61" s="640">
        <v>12</v>
      </c>
    </row>
    <row r="62" spans="2:14" ht="79.25" customHeight="1" thickBot="1">
      <c r="B62" s="823" t="s">
        <v>950</v>
      </c>
      <c r="C62" s="824"/>
      <c r="D62" s="824"/>
      <c r="E62" s="824"/>
      <c r="F62" s="824"/>
      <c r="G62" s="825"/>
      <c r="I62" s="823" t="s">
        <v>951</v>
      </c>
      <c r="J62" s="824"/>
      <c r="K62" s="824"/>
      <c r="L62" s="824"/>
      <c r="M62" s="824"/>
      <c r="N62" s="825"/>
    </row>
    <row r="64" spans="2:14" s="304" customFormat="1" ht="65.5" customHeight="1">
      <c r="B64" s="814" t="s">
        <v>952</v>
      </c>
      <c r="C64" s="815"/>
      <c r="D64" s="815"/>
      <c r="E64" s="815"/>
      <c r="F64" s="815"/>
      <c r="G64" s="816"/>
      <c r="I64" s="814" t="s">
        <v>953</v>
      </c>
      <c r="J64" s="815"/>
      <c r="K64" s="815"/>
      <c r="L64" s="816"/>
      <c r="M64" s="641"/>
      <c r="N64" s="641"/>
    </row>
    <row r="65" spans="2:14" ht="53" thickBot="1">
      <c r="B65" s="622" t="s">
        <v>461</v>
      </c>
      <c r="C65" s="623" t="s">
        <v>932</v>
      </c>
      <c r="D65" s="623" t="s">
        <v>933</v>
      </c>
      <c r="E65" s="623" t="s">
        <v>954</v>
      </c>
      <c r="F65" s="623" t="s">
        <v>955</v>
      </c>
      <c r="G65" s="624" t="s">
        <v>956</v>
      </c>
      <c r="I65" s="622" t="s">
        <v>461</v>
      </c>
      <c r="J65" s="623" t="s">
        <v>932</v>
      </c>
      <c r="K65" s="623" t="s">
        <v>957</v>
      </c>
      <c r="L65" s="624" t="s">
        <v>958</v>
      </c>
    </row>
    <row r="66" spans="2:14" ht="16" thickBot="1">
      <c r="B66" s="626" t="s">
        <v>88</v>
      </c>
      <c r="C66" s="627" t="s">
        <v>940</v>
      </c>
      <c r="D66" s="628">
        <v>427</v>
      </c>
      <c r="E66" s="628">
        <v>10</v>
      </c>
      <c r="F66" s="628">
        <v>1</v>
      </c>
      <c r="G66" s="628">
        <v>0</v>
      </c>
      <c r="I66" s="626" t="s">
        <v>88</v>
      </c>
      <c r="J66" s="627" t="s">
        <v>940</v>
      </c>
      <c r="K66" s="642">
        <v>1</v>
      </c>
      <c r="L66" s="628">
        <v>1</v>
      </c>
    </row>
    <row r="67" spans="2:14" ht="16" thickBot="1">
      <c r="B67" s="631" t="s">
        <v>462</v>
      </c>
      <c r="C67" s="632" t="s">
        <v>941</v>
      </c>
      <c r="D67" s="633">
        <v>35</v>
      </c>
      <c r="E67" s="633" t="s">
        <v>464</v>
      </c>
      <c r="F67" s="633" t="s">
        <v>464</v>
      </c>
      <c r="G67" s="633" t="s">
        <v>464</v>
      </c>
      <c r="I67" s="631" t="s">
        <v>462</v>
      </c>
      <c r="J67" s="632" t="s">
        <v>941</v>
      </c>
      <c r="K67" s="643" t="s">
        <v>464</v>
      </c>
      <c r="L67" s="633" t="s">
        <v>464</v>
      </c>
    </row>
    <row r="68" spans="2:14" ht="16" thickBot="1">
      <c r="B68" s="631" t="s">
        <v>93</v>
      </c>
      <c r="C68" s="632" t="s">
        <v>942</v>
      </c>
      <c r="D68" s="633">
        <v>112</v>
      </c>
      <c r="E68" s="633">
        <v>8</v>
      </c>
      <c r="F68" s="633">
        <v>0</v>
      </c>
      <c r="G68" s="633">
        <v>0</v>
      </c>
      <c r="I68" s="631" t="s">
        <v>93</v>
      </c>
      <c r="J68" s="632" t="s">
        <v>942</v>
      </c>
      <c r="K68" s="643">
        <v>0</v>
      </c>
      <c r="L68" s="633">
        <v>0</v>
      </c>
    </row>
    <row r="69" spans="2:14" ht="16" thickBot="1">
      <c r="B69" s="631" t="s">
        <v>97</v>
      </c>
      <c r="C69" s="632" t="s">
        <v>943</v>
      </c>
      <c r="D69" s="633">
        <v>28</v>
      </c>
      <c r="E69" s="633">
        <v>0</v>
      </c>
      <c r="F69" s="633" t="s">
        <v>451</v>
      </c>
      <c r="G69" s="633" t="s">
        <v>451</v>
      </c>
      <c r="I69" s="631" t="s">
        <v>97</v>
      </c>
      <c r="J69" s="632" t="s">
        <v>943</v>
      </c>
      <c r="K69" s="643">
        <v>0</v>
      </c>
      <c r="L69" s="633">
        <v>0</v>
      </c>
    </row>
    <row r="70" spans="2:14" ht="16" thickBot="1">
      <c r="B70" s="631" t="s">
        <v>463</v>
      </c>
      <c r="C70" s="632" t="s">
        <v>944</v>
      </c>
      <c r="D70" s="633">
        <v>40</v>
      </c>
      <c r="E70" s="633">
        <v>1</v>
      </c>
      <c r="F70" s="633">
        <v>0</v>
      </c>
      <c r="G70" s="633">
        <v>0</v>
      </c>
      <c r="I70" s="631" t="s">
        <v>463</v>
      </c>
      <c r="J70" s="632" t="s">
        <v>944</v>
      </c>
      <c r="K70" s="643">
        <v>0</v>
      </c>
      <c r="L70" s="633">
        <v>0</v>
      </c>
    </row>
    <row r="71" spans="2:14" ht="16" thickBot="1">
      <c r="B71" s="631" t="s">
        <v>465</v>
      </c>
      <c r="C71" s="632" t="s">
        <v>946</v>
      </c>
      <c r="D71" s="633">
        <v>93</v>
      </c>
      <c r="E71" s="633">
        <v>9</v>
      </c>
      <c r="F71" s="633">
        <v>1</v>
      </c>
      <c r="G71" s="633">
        <v>0</v>
      </c>
      <c r="I71" s="631" t="s">
        <v>465</v>
      </c>
      <c r="J71" s="632" t="s">
        <v>946</v>
      </c>
      <c r="K71" s="643">
        <v>1</v>
      </c>
      <c r="L71" s="633">
        <v>0</v>
      </c>
    </row>
    <row r="72" spans="2:14" ht="27" thickBot="1">
      <c r="B72" s="631" t="s">
        <v>630</v>
      </c>
      <c r="C72" s="632" t="s">
        <v>947</v>
      </c>
      <c r="D72" s="633">
        <v>109</v>
      </c>
      <c r="E72" s="633">
        <v>8</v>
      </c>
      <c r="F72" s="633">
        <v>1</v>
      </c>
      <c r="G72" s="633">
        <v>1</v>
      </c>
      <c r="I72" s="631" t="s">
        <v>630</v>
      </c>
      <c r="J72" s="632" t="s">
        <v>947</v>
      </c>
      <c r="K72" s="643">
        <v>0</v>
      </c>
      <c r="L72" s="633">
        <v>0</v>
      </c>
    </row>
    <row r="73" spans="2:14" ht="16" thickBot="1">
      <c r="B73" s="631" t="s">
        <v>466</v>
      </c>
      <c r="C73" s="632" t="s">
        <v>948</v>
      </c>
      <c r="D73" s="633">
        <v>99</v>
      </c>
      <c r="E73" s="633">
        <v>8</v>
      </c>
      <c r="F73" s="633">
        <v>0</v>
      </c>
      <c r="G73" s="633">
        <v>0</v>
      </c>
      <c r="I73" s="631" t="s">
        <v>466</v>
      </c>
      <c r="J73" s="632" t="s">
        <v>948</v>
      </c>
      <c r="K73" s="643">
        <v>0</v>
      </c>
      <c r="L73" s="633">
        <v>0</v>
      </c>
    </row>
    <row r="74" spans="2:14" ht="16" thickBot="1">
      <c r="B74" s="631" t="s">
        <v>112</v>
      </c>
      <c r="C74" s="632" t="s">
        <v>949</v>
      </c>
      <c r="D74" s="633">
        <v>127</v>
      </c>
      <c r="E74" s="633">
        <v>10</v>
      </c>
      <c r="F74" s="633">
        <v>0</v>
      </c>
      <c r="G74" s="633">
        <v>0</v>
      </c>
      <c r="I74" s="631" t="s">
        <v>112</v>
      </c>
      <c r="J74" s="632" t="s">
        <v>949</v>
      </c>
      <c r="K74" s="643">
        <v>0</v>
      </c>
      <c r="L74" s="633">
        <v>0</v>
      </c>
    </row>
    <row r="75" spans="2:14" ht="27" thickBot="1">
      <c r="B75" s="644"/>
      <c r="C75" s="645"/>
      <c r="D75" s="646"/>
      <c r="E75" s="646"/>
      <c r="F75" s="646"/>
      <c r="G75" s="646"/>
      <c r="I75" s="647" t="s">
        <v>467</v>
      </c>
      <c r="J75" s="648">
        <v>1411</v>
      </c>
      <c r="K75" s="649">
        <v>2</v>
      </c>
      <c r="L75" s="650">
        <v>1</v>
      </c>
    </row>
    <row r="76" spans="2:14" ht="63.5" customHeight="1" thickBot="1">
      <c r="B76" s="631" t="s">
        <v>452</v>
      </c>
      <c r="C76" s="632">
        <v>38</v>
      </c>
      <c r="D76" s="633" t="s">
        <v>959</v>
      </c>
      <c r="E76" s="633" t="s">
        <v>960</v>
      </c>
      <c r="F76" s="633">
        <v>2</v>
      </c>
      <c r="G76" s="633">
        <v>0</v>
      </c>
      <c r="I76" s="808" t="s">
        <v>951</v>
      </c>
      <c r="J76" s="809"/>
      <c r="K76" s="809"/>
      <c r="L76" s="810"/>
      <c r="M76" s="651"/>
      <c r="N76" s="651"/>
    </row>
    <row r="77" spans="2:14" ht="16.25" customHeight="1" thickBot="1">
      <c r="B77" s="652" t="s">
        <v>467</v>
      </c>
      <c r="C77" s="653">
        <v>1449</v>
      </c>
      <c r="D77" s="640">
        <v>1070</v>
      </c>
      <c r="E77" s="640">
        <v>54</v>
      </c>
      <c r="F77" s="640">
        <v>5</v>
      </c>
      <c r="G77" s="640">
        <v>1</v>
      </c>
    </row>
    <row r="78" spans="2:14" ht="114" customHeight="1" thickBot="1">
      <c r="B78" s="811" t="s">
        <v>961</v>
      </c>
      <c r="C78" s="812"/>
      <c r="D78" s="812"/>
      <c r="E78" s="812"/>
      <c r="F78" s="812"/>
      <c r="G78" s="813"/>
    </row>
    <row r="81" spans="2:7" ht="52.75" customHeight="1">
      <c r="B81" s="814" t="s">
        <v>962</v>
      </c>
      <c r="C81" s="815"/>
      <c r="D81" s="815"/>
      <c r="E81" s="815"/>
      <c r="F81" s="816"/>
      <c r="G81" s="641"/>
    </row>
    <row r="82" spans="2:7" ht="53" thickBot="1">
      <c r="B82" s="622" t="s">
        <v>461</v>
      </c>
      <c r="C82" s="623" t="s">
        <v>932</v>
      </c>
      <c r="D82" s="623" t="s">
        <v>933</v>
      </c>
      <c r="E82" s="623" t="s">
        <v>963</v>
      </c>
      <c r="F82" s="624" t="s">
        <v>964</v>
      </c>
    </row>
    <row r="83" spans="2:7" ht="16" thickBot="1">
      <c r="B83" s="626" t="s">
        <v>88</v>
      </c>
      <c r="C83" s="627" t="s">
        <v>940</v>
      </c>
      <c r="D83" s="628">
        <v>427</v>
      </c>
      <c r="E83" s="642" t="s">
        <v>965</v>
      </c>
      <c r="F83" s="628" t="s">
        <v>966</v>
      </c>
    </row>
    <row r="84" spans="2:7" ht="16" thickBot="1">
      <c r="B84" s="631" t="s">
        <v>462</v>
      </c>
      <c r="C84" s="632" t="s">
        <v>941</v>
      </c>
      <c r="D84" s="633">
        <v>35</v>
      </c>
      <c r="E84" s="643" t="s">
        <v>464</v>
      </c>
      <c r="F84" s="633" t="s">
        <v>464</v>
      </c>
    </row>
    <row r="85" spans="2:7" ht="16" thickBot="1">
      <c r="B85" s="631" t="s">
        <v>93</v>
      </c>
      <c r="C85" s="632" t="s">
        <v>942</v>
      </c>
      <c r="D85" s="633">
        <v>112</v>
      </c>
      <c r="E85" s="643" t="s">
        <v>967</v>
      </c>
      <c r="F85" s="633" t="s">
        <v>968</v>
      </c>
    </row>
    <row r="86" spans="2:7" ht="16" thickBot="1">
      <c r="B86" s="631" t="s">
        <v>97</v>
      </c>
      <c r="C86" s="632" t="s">
        <v>943</v>
      </c>
      <c r="D86" s="633">
        <v>28</v>
      </c>
      <c r="E86" s="643" t="s">
        <v>969</v>
      </c>
      <c r="F86" s="633" t="s">
        <v>970</v>
      </c>
    </row>
    <row r="87" spans="2:7" ht="16" thickBot="1">
      <c r="B87" s="631" t="s">
        <v>463</v>
      </c>
      <c r="C87" s="632" t="s">
        <v>944</v>
      </c>
      <c r="D87" s="633">
        <v>40</v>
      </c>
      <c r="E87" s="643" t="s">
        <v>971</v>
      </c>
      <c r="F87" s="633" t="s">
        <v>972</v>
      </c>
    </row>
    <row r="88" spans="2:7" ht="16" thickBot="1">
      <c r="B88" s="631" t="s">
        <v>465</v>
      </c>
      <c r="C88" s="632" t="s">
        <v>946</v>
      </c>
      <c r="D88" s="633">
        <v>93</v>
      </c>
      <c r="E88" s="643" t="s">
        <v>971</v>
      </c>
      <c r="F88" s="633" t="s">
        <v>972</v>
      </c>
    </row>
    <row r="89" spans="2:7" ht="27" thickBot="1">
      <c r="B89" s="631" t="s">
        <v>630</v>
      </c>
      <c r="C89" s="632" t="s">
        <v>947</v>
      </c>
      <c r="D89" s="633">
        <v>109</v>
      </c>
      <c r="E89" s="643" t="s">
        <v>972</v>
      </c>
      <c r="F89" s="633" t="s">
        <v>972</v>
      </c>
    </row>
    <row r="90" spans="2:7" ht="16" thickBot="1">
      <c r="B90" s="631" t="s">
        <v>466</v>
      </c>
      <c r="C90" s="632" t="s">
        <v>948</v>
      </c>
      <c r="D90" s="633">
        <v>99</v>
      </c>
      <c r="E90" s="643" t="s">
        <v>973</v>
      </c>
      <c r="F90" s="633" t="s">
        <v>974</v>
      </c>
    </row>
    <row r="91" spans="2:7" ht="16" thickBot="1">
      <c r="B91" s="631" t="s">
        <v>112</v>
      </c>
      <c r="C91" s="632" t="s">
        <v>949</v>
      </c>
      <c r="D91" s="633">
        <v>127</v>
      </c>
      <c r="E91" s="643" t="s">
        <v>970</v>
      </c>
      <c r="F91" s="633" t="s">
        <v>970</v>
      </c>
    </row>
    <row r="92" spans="2:7" ht="16" thickBot="1">
      <c r="B92" s="644"/>
      <c r="C92" s="645"/>
      <c r="D92" s="646"/>
      <c r="E92" s="646"/>
      <c r="F92" s="646"/>
    </row>
    <row r="93" spans="2:7" ht="27" thickBot="1">
      <c r="B93" s="626" t="s">
        <v>452</v>
      </c>
      <c r="C93" s="627">
        <v>38</v>
      </c>
      <c r="D93" s="628" t="s">
        <v>975</v>
      </c>
      <c r="E93" s="628" t="s">
        <v>976</v>
      </c>
      <c r="F93" s="628" t="s">
        <v>977</v>
      </c>
    </row>
    <row r="94" spans="2:7" ht="27" thickBot="1">
      <c r="B94" s="631" t="s">
        <v>455</v>
      </c>
      <c r="C94" s="632">
        <v>17</v>
      </c>
      <c r="D94" s="633" t="s">
        <v>978</v>
      </c>
      <c r="E94" s="633" t="s">
        <v>979</v>
      </c>
      <c r="F94" s="633" t="s">
        <v>974</v>
      </c>
    </row>
    <row r="95" spans="2:7" ht="40" thickBot="1">
      <c r="B95" s="631" t="s">
        <v>453</v>
      </c>
      <c r="C95" s="632">
        <v>81</v>
      </c>
      <c r="D95" s="633" t="s">
        <v>980</v>
      </c>
      <c r="E95" s="633" t="s">
        <v>971</v>
      </c>
      <c r="F95" s="633" t="s">
        <v>972</v>
      </c>
    </row>
    <row r="96" spans="2:7" ht="27" thickBot="1">
      <c r="B96" s="631" t="s">
        <v>981</v>
      </c>
      <c r="C96" s="632">
        <v>1</v>
      </c>
      <c r="D96" s="633" t="s">
        <v>982</v>
      </c>
      <c r="E96" s="633" t="s">
        <v>971</v>
      </c>
      <c r="F96" s="633" t="s">
        <v>974</v>
      </c>
    </row>
    <row r="97" spans="2:7" ht="27" thickBot="1">
      <c r="B97" s="652" t="s">
        <v>467</v>
      </c>
      <c r="C97" s="653">
        <v>1548</v>
      </c>
      <c r="D97" s="640">
        <v>1207</v>
      </c>
      <c r="E97" s="640" t="s">
        <v>983</v>
      </c>
      <c r="F97" s="640" t="s">
        <v>984</v>
      </c>
    </row>
    <row r="98" spans="2:7" ht="146.5" customHeight="1">
      <c r="B98" s="817" t="s">
        <v>985</v>
      </c>
      <c r="C98" s="818"/>
      <c r="D98" s="818"/>
      <c r="E98" s="818"/>
      <c r="F98" s="819"/>
      <c r="G98" s="654"/>
    </row>
  </sheetData>
  <sheetProtection password="AF69" sheet="1" objects="1" scenarios="1"/>
  <mergeCells count="11">
    <mergeCell ref="I76:L76"/>
    <mergeCell ref="B78:G78"/>
    <mergeCell ref="B81:F81"/>
    <mergeCell ref="B98:F98"/>
    <mergeCell ref="B11:G11"/>
    <mergeCell ref="B50:G50"/>
    <mergeCell ref="I50:N50"/>
    <mergeCell ref="B62:G62"/>
    <mergeCell ref="I62:N62"/>
    <mergeCell ref="B64:G64"/>
    <mergeCell ref="I64:L64"/>
  </mergeCells>
  <hyperlinks>
    <hyperlink ref="A1" location="INICIO!A1" display="Volver al indice"/>
  </hyperlinks>
  <pageMargins left="0.75" right="0.75" top="1" bottom="1" header="0.5" footer="0.5"/>
  <pageSetup paperSize="9" orientation="portrait" horizontalDpi="1200" verticalDpi="12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150" zoomScaleNormal="150" zoomScalePageLayoutView="150" workbookViewId="0"/>
  </sheetViews>
  <sheetFormatPr baseColWidth="10" defaultRowHeight="15" x14ac:dyDescent="0"/>
  <cols>
    <col min="1" max="1" width="46.1640625" customWidth="1"/>
    <col min="2" max="2" width="16.33203125" customWidth="1"/>
    <col min="3" max="3" width="16.1640625" customWidth="1"/>
  </cols>
  <sheetData>
    <row r="1" spans="1:3">
      <c r="A1" s="235" t="s">
        <v>411</v>
      </c>
    </row>
    <row r="3" spans="1:3">
      <c r="A3" s="3" t="s">
        <v>355</v>
      </c>
    </row>
    <row r="4" spans="1:3">
      <c r="A4" t="s">
        <v>356</v>
      </c>
    </row>
    <row r="5" spans="1:3">
      <c r="A5" t="s">
        <v>357</v>
      </c>
    </row>
    <row r="6" spans="1:3">
      <c r="A6" t="s">
        <v>358</v>
      </c>
    </row>
    <row r="9" spans="1:3">
      <c r="A9" t="s">
        <v>356</v>
      </c>
    </row>
    <row r="11" spans="1:3">
      <c r="A11" s="82"/>
      <c r="B11" s="378" t="s">
        <v>155</v>
      </c>
      <c r="C11" s="495" t="s">
        <v>788</v>
      </c>
    </row>
    <row r="12" spans="1:3">
      <c r="A12" s="1" t="s">
        <v>0</v>
      </c>
      <c r="B12" s="110" t="s">
        <v>621</v>
      </c>
      <c r="C12" s="496" t="s">
        <v>621</v>
      </c>
    </row>
    <row r="13" spans="1:3">
      <c r="A13" s="68" t="s">
        <v>127</v>
      </c>
      <c r="B13" s="70">
        <v>17</v>
      </c>
      <c r="C13" s="497">
        <v>9</v>
      </c>
    </row>
    <row r="14" spans="1:3">
      <c r="A14" s="68" t="s">
        <v>622</v>
      </c>
      <c r="B14" s="70">
        <v>20</v>
      </c>
      <c r="C14" s="497">
        <v>0</v>
      </c>
    </row>
    <row r="15" spans="1:3">
      <c r="A15" s="68" t="s">
        <v>623</v>
      </c>
      <c r="B15" s="70">
        <v>5</v>
      </c>
      <c r="C15" s="497">
        <v>1</v>
      </c>
    </row>
    <row r="16" spans="1:3">
      <c r="A16" s="68" t="s">
        <v>624</v>
      </c>
      <c r="B16" s="70">
        <v>5</v>
      </c>
      <c r="C16" s="497"/>
    </row>
    <row r="17" spans="1:3">
      <c r="A17" s="68" t="s">
        <v>625</v>
      </c>
      <c r="B17" s="70">
        <v>9</v>
      </c>
      <c r="C17" s="497">
        <v>3</v>
      </c>
    </row>
    <row r="18" spans="1:3">
      <c r="A18" s="68" t="s">
        <v>626</v>
      </c>
      <c r="B18" s="70">
        <v>5</v>
      </c>
      <c r="C18" s="497">
        <v>1</v>
      </c>
    </row>
    <row r="19" spans="1:3">
      <c r="A19" s="68" t="s">
        <v>627</v>
      </c>
      <c r="B19" s="70">
        <v>9</v>
      </c>
      <c r="C19" s="497">
        <v>5</v>
      </c>
    </row>
    <row r="20" spans="1:3">
      <c r="A20" s="68" t="s">
        <v>628</v>
      </c>
      <c r="B20" s="70">
        <v>55</v>
      </c>
      <c r="C20" s="497">
        <v>6</v>
      </c>
    </row>
    <row r="21" spans="1:3">
      <c r="A21" s="68" t="s">
        <v>458</v>
      </c>
      <c r="B21" s="70">
        <v>2</v>
      </c>
      <c r="C21" s="497"/>
    </row>
    <row r="24" spans="1:3">
      <c r="A24" t="s">
        <v>357</v>
      </c>
    </row>
    <row r="26" spans="1:3">
      <c r="A26" s="82"/>
      <c r="B26" s="378" t="s">
        <v>155</v>
      </c>
      <c r="C26" s="495" t="s">
        <v>788</v>
      </c>
    </row>
    <row r="27" spans="1:3">
      <c r="A27" s="1" t="s">
        <v>0</v>
      </c>
      <c r="B27" s="110" t="s">
        <v>629</v>
      </c>
      <c r="C27" s="496" t="s">
        <v>629</v>
      </c>
    </row>
    <row r="28" spans="1:3">
      <c r="A28" s="498" t="s">
        <v>2</v>
      </c>
      <c r="B28" s="110"/>
      <c r="C28" s="496">
        <v>2</v>
      </c>
    </row>
    <row r="29" spans="1:3">
      <c r="A29" s="68" t="s">
        <v>630</v>
      </c>
      <c r="B29" s="70">
        <v>7</v>
      </c>
      <c r="C29" s="497">
        <v>1</v>
      </c>
    </row>
    <row r="30" spans="1:3">
      <c r="A30" s="68" t="s">
        <v>3</v>
      </c>
      <c r="B30" s="70">
        <v>3</v>
      </c>
      <c r="C30" s="497"/>
    </row>
    <row r="31" spans="1:3">
      <c r="A31" s="68" t="s">
        <v>4</v>
      </c>
      <c r="B31" s="70">
        <v>1</v>
      </c>
      <c r="C31" s="497"/>
    </row>
    <row r="32" spans="1:3">
      <c r="A32" s="68" t="s">
        <v>5</v>
      </c>
      <c r="B32" s="70">
        <v>8</v>
      </c>
      <c r="C32" s="497"/>
    </row>
    <row r="33" spans="1:3">
      <c r="A33" s="68" t="s">
        <v>1</v>
      </c>
      <c r="B33" s="70">
        <v>11</v>
      </c>
      <c r="C33" s="497">
        <v>4</v>
      </c>
    </row>
    <row r="37" spans="1:3">
      <c r="A37" t="s">
        <v>358</v>
      </c>
    </row>
    <row r="40" spans="1:3">
      <c r="A40" s="82"/>
      <c r="B40" s="468" t="s">
        <v>155</v>
      </c>
      <c r="C40" s="495" t="s">
        <v>788</v>
      </c>
    </row>
    <row r="41" spans="1:3">
      <c r="A41" s="1" t="s">
        <v>0</v>
      </c>
      <c r="B41" s="110" t="s">
        <v>631</v>
      </c>
      <c r="C41" s="496" t="s">
        <v>631</v>
      </c>
    </row>
    <row r="42" spans="1:3">
      <c r="A42" s="1"/>
      <c r="B42" s="110"/>
      <c r="C42" s="496"/>
    </row>
    <row r="43" spans="1:3" ht="30">
      <c r="A43" s="499" t="s">
        <v>817</v>
      </c>
      <c r="B43" s="110"/>
      <c r="C43" s="500">
        <f>C28/2</f>
        <v>1</v>
      </c>
    </row>
    <row r="44" spans="1:3">
      <c r="A44" s="68" t="s">
        <v>632</v>
      </c>
      <c r="B44" s="129">
        <f>B29/25</f>
        <v>0.28000000000000003</v>
      </c>
      <c r="C44" s="500"/>
    </row>
    <row r="45" spans="1:3">
      <c r="A45" s="68" t="s">
        <v>818</v>
      </c>
      <c r="B45" s="129"/>
      <c r="C45" s="500">
        <f>C29/1</f>
        <v>1</v>
      </c>
    </row>
    <row r="46" spans="1:3">
      <c r="A46" s="68" t="s">
        <v>633</v>
      </c>
      <c r="B46" s="129">
        <f>B30/8</f>
        <v>0.375</v>
      </c>
      <c r="C46" s="500">
        <f>C30/C15</f>
        <v>0</v>
      </c>
    </row>
    <row r="47" spans="1:3">
      <c r="A47" s="68" t="s">
        <v>634</v>
      </c>
      <c r="B47" s="129">
        <f>B31/6</f>
        <v>0.16666666666666666</v>
      </c>
      <c r="C47" s="500">
        <f>C31/C15</f>
        <v>0</v>
      </c>
    </row>
    <row r="48" spans="1:3">
      <c r="A48" s="68" t="s">
        <v>635</v>
      </c>
      <c r="B48" s="129">
        <f>B32/17</f>
        <v>0.47058823529411764</v>
      </c>
      <c r="C48" s="500">
        <f>C32/C17</f>
        <v>0</v>
      </c>
    </row>
    <row r="49" spans="1:3">
      <c r="A49" s="68" t="s">
        <v>636</v>
      </c>
      <c r="B49" s="129">
        <f>B33/66</f>
        <v>0.16666666666666666</v>
      </c>
      <c r="C49" s="500">
        <f>C33/10</f>
        <v>0.4</v>
      </c>
    </row>
  </sheetData>
  <sheetProtection password="D4A9" sheet="1" objects="1" scenarios="1"/>
  <hyperlinks>
    <hyperlink ref="A1" location="INICIO!A1" display="Volver al indice"/>
  </hyperlinks>
  <pageMargins left="0.75" right="0.75" top="1" bottom="1" header="0.5" footer="0.5"/>
  <pageSetup paperSize="9" orientation="portrait" horizontalDpi="4294967292" verticalDpi="4294967292"/>
  <ignoredErrors>
    <ignoredError sqref="C46 C48" emptyCellReference="1"/>
    <ignoredError sqref="C47" formula="1" emptyCellReference="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150" zoomScaleNormal="150" zoomScalePageLayoutView="150" workbookViewId="0"/>
  </sheetViews>
  <sheetFormatPr baseColWidth="10" defaultRowHeight="15" x14ac:dyDescent="0"/>
  <cols>
    <col min="3" max="3" width="12.6640625" bestFit="1" customWidth="1"/>
    <col min="4" max="4" width="29.5" bestFit="1" customWidth="1"/>
  </cols>
  <sheetData>
    <row r="1" spans="1:1">
      <c r="A1" s="235" t="s">
        <v>411</v>
      </c>
    </row>
    <row r="3" spans="1:1">
      <c r="A3" s="3" t="s">
        <v>359</v>
      </c>
    </row>
    <row r="4" spans="1:1">
      <c r="A4" s="3" t="s">
        <v>360</v>
      </c>
    </row>
    <row r="5" spans="1:1">
      <c r="A5" t="s">
        <v>363</v>
      </c>
    </row>
    <row r="6" spans="1:1">
      <c r="A6" t="s">
        <v>663</v>
      </c>
    </row>
    <row r="7" spans="1:1">
      <c r="A7" t="s">
        <v>364</v>
      </c>
    </row>
    <row r="8" spans="1:1">
      <c r="A8" t="s">
        <v>365</v>
      </c>
    </row>
    <row r="9" spans="1:1">
      <c r="A9" s="3" t="s">
        <v>361</v>
      </c>
    </row>
    <row r="10" spans="1:1">
      <c r="A10" t="s">
        <v>366</v>
      </c>
    </row>
    <row r="11" spans="1:1">
      <c r="A11" t="s">
        <v>664</v>
      </c>
    </row>
    <row r="12" spans="1:1">
      <c r="A12" t="s">
        <v>367</v>
      </c>
    </row>
    <row r="13" spans="1:1">
      <c r="A13" t="s">
        <v>368</v>
      </c>
    </row>
    <row r="14" spans="1:1">
      <c r="A14" s="3" t="s">
        <v>362</v>
      </c>
    </row>
    <row r="15" spans="1:1">
      <c r="A15" t="s">
        <v>369</v>
      </c>
    </row>
    <row r="16" spans="1:1">
      <c r="A16" t="s">
        <v>665</v>
      </c>
    </row>
    <row r="17" spans="1:12">
      <c r="A17" t="s">
        <v>370</v>
      </c>
    </row>
    <row r="18" spans="1:12">
      <c r="A18" t="s">
        <v>371</v>
      </c>
    </row>
    <row r="21" spans="1:12" ht="16" thickBot="1"/>
    <row r="22" spans="1:12">
      <c r="F22" t="s">
        <v>485</v>
      </c>
      <c r="G22" s="826">
        <v>2013</v>
      </c>
      <c r="H22" s="827"/>
      <c r="I22" s="828">
        <v>2014</v>
      </c>
      <c r="J22" s="829"/>
      <c r="K22" s="830">
        <v>2015</v>
      </c>
      <c r="L22" s="831"/>
    </row>
    <row r="23" spans="1:12">
      <c r="E23" s="2">
        <v>2011</v>
      </c>
      <c r="F23" s="2">
        <v>2012</v>
      </c>
      <c r="G23" s="600" t="s">
        <v>649</v>
      </c>
      <c r="H23" s="227" t="s">
        <v>650</v>
      </c>
      <c r="I23" s="493" t="s">
        <v>649</v>
      </c>
      <c r="J23" s="217" t="s">
        <v>650</v>
      </c>
      <c r="K23" s="600" t="s">
        <v>649</v>
      </c>
      <c r="L23" s="227" t="s">
        <v>650</v>
      </c>
    </row>
    <row r="24" spans="1:12">
      <c r="C24" s="3" t="s">
        <v>651</v>
      </c>
      <c r="D24" t="s">
        <v>637</v>
      </c>
      <c r="E24" s="2"/>
      <c r="F24" s="2"/>
      <c r="G24" s="119"/>
      <c r="H24" s="607"/>
      <c r="I24" s="99"/>
      <c r="J24" s="394">
        <v>0</v>
      </c>
      <c r="K24" s="119"/>
      <c r="L24" s="90">
        <v>0</v>
      </c>
    </row>
    <row r="25" spans="1:12">
      <c r="C25" s="3" t="s">
        <v>652</v>
      </c>
      <c r="D25" t="s">
        <v>666</v>
      </c>
      <c r="E25" s="2"/>
      <c r="F25" s="2"/>
      <c r="G25" s="119"/>
      <c r="H25" s="607"/>
      <c r="I25" s="99">
        <v>2</v>
      </c>
      <c r="J25" s="394">
        <v>100</v>
      </c>
      <c r="K25" s="119">
        <v>1</v>
      </c>
      <c r="L25" s="90">
        <v>100</v>
      </c>
    </row>
    <row r="26" spans="1:12">
      <c r="C26" s="3" t="s">
        <v>653</v>
      </c>
      <c r="D26" t="s">
        <v>638</v>
      </c>
      <c r="E26" s="2"/>
      <c r="F26" s="2"/>
      <c r="G26" s="119"/>
      <c r="H26" s="607"/>
      <c r="I26" s="99"/>
      <c r="J26" s="394">
        <v>0</v>
      </c>
      <c r="K26" s="119"/>
      <c r="L26" s="90">
        <v>0</v>
      </c>
    </row>
    <row r="27" spans="1:12">
      <c r="C27" s="3" t="s">
        <v>654</v>
      </c>
      <c r="D27" t="s">
        <v>639</v>
      </c>
      <c r="E27" s="2"/>
      <c r="F27" s="2"/>
      <c r="G27" s="119"/>
      <c r="H27" s="90"/>
      <c r="I27" s="99"/>
      <c r="J27" s="394">
        <v>0</v>
      </c>
      <c r="K27" s="119"/>
      <c r="L27" s="90">
        <v>0</v>
      </c>
    </row>
    <row r="28" spans="1:12">
      <c r="C28" s="3"/>
      <c r="D28" s="380" t="s">
        <v>646</v>
      </c>
      <c r="E28" s="2"/>
      <c r="F28" s="2"/>
      <c r="G28" s="119">
        <v>1</v>
      </c>
      <c r="H28" s="90"/>
      <c r="I28" s="99">
        <v>2</v>
      </c>
      <c r="J28" s="394"/>
      <c r="K28" s="119">
        <v>1</v>
      </c>
      <c r="L28" s="90"/>
    </row>
    <row r="29" spans="1:12">
      <c r="C29" s="3"/>
      <c r="E29" s="2"/>
      <c r="F29" s="2"/>
      <c r="G29" s="119"/>
      <c r="H29" s="90"/>
      <c r="I29" s="99"/>
      <c r="J29" s="394"/>
      <c r="K29" s="119"/>
      <c r="L29" s="90"/>
    </row>
    <row r="30" spans="1:12">
      <c r="C30" s="3" t="s">
        <v>655</v>
      </c>
      <c r="D30" t="s">
        <v>640</v>
      </c>
      <c r="E30" s="2"/>
      <c r="F30" s="2"/>
      <c r="G30" s="119"/>
      <c r="H30" s="90"/>
      <c r="I30" s="99"/>
      <c r="J30" s="394">
        <v>0</v>
      </c>
      <c r="K30" s="119"/>
      <c r="L30" s="90">
        <v>0</v>
      </c>
    </row>
    <row r="31" spans="1:12">
      <c r="C31" s="3" t="s">
        <v>656</v>
      </c>
      <c r="D31" t="s">
        <v>667</v>
      </c>
      <c r="E31" s="2"/>
      <c r="F31" s="2"/>
      <c r="G31" s="119"/>
      <c r="H31" s="90"/>
      <c r="I31" s="99"/>
      <c r="J31" s="394">
        <v>0</v>
      </c>
      <c r="K31" s="119"/>
      <c r="L31" s="90">
        <v>0</v>
      </c>
    </row>
    <row r="32" spans="1:12">
      <c r="C32" s="3" t="s">
        <v>657</v>
      </c>
      <c r="D32" t="s">
        <v>641</v>
      </c>
      <c r="E32" s="2"/>
      <c r="F32" s="2"/>
      <c r="G32" s="119"/>
      <c r="H32" s="90"/>
      <c r="I32" s="99"/>
      <c r="J32" s="394">
        <v>0</v>
      </c>
      <c r="K32" s="119"/>
      <c r="L32" s="90">
        <v>0</v>
      </c>
    </row>
    <row r="33" spans="3:12">
      <c r="C33" s="3" t="s">
        <v>658</v>
      </c>
      <c r="D33" t="s">
        <v>642</v>
      </c>
      <c r="E33" s="2"/>
      <c r="F33" s="2"/>
      <c r="G33" s="119"/>
      <c r="H33" s="90"/>
      <c r="I33" s="99"/>
      <c r="J33" s="394">
        <v>0</v>
      </c>
      <c r="K33" s="119"/>
      <c r="L33" s="90">
        <v>0</v>
      </c>
    </row>
    <row r="34" spans="3:12">
      <c r="C34" s="3"/>
      <c r="D34" s="380" t="s">
        <v>647</v>
      </c>
      <c r="E34" s="2"/>
      <c r="F34" s="2"/>
      <c r="G34" s="119"/>
      <c r="H34" s="90"/>
      <c r="I34" s="99"/>
      <c r="J34" s="394"/>
      <c r="K34" s="119"/>
      <c r="L34" s="90"/>
    </row>
    <row r="35" spans="3:12">
      <c r="C35" s="3"/>
      <c r="E35" s="2"/>
      <c r="F35" s="2"/>
      <c r="G35" s="119"/>
      <c r="H35" s="90"/>
      <c r="I35" s="99"/>
      <c r="J35" s="394"/>
      <c r="K35" s="119"/>
      <c r="L35" s="90"/>
    </row>
    <row r="36" spans="3:12">
      <c r="C36" s="3" t="s">
        <v>659</v>
      </c>
      <c r="D36" t="s">
        <v>643</v>
      </c>
      <c r="E36" s="2"/>
      <c r="F36" s="2"/>
      <c r="G36" s="119"/>
      <c r="H36" s="90"/>
      <c r="I36" s="99"/>
      <c r="J36" s="394">
        <v>0</v>
      </c>
      <c r="K36" s="119"/>
      <c r="L36" s="90">
        <v>0</v>
      </c>
    </row>
    <row r="37" spans="3:12">
      <c r="C37" s="3" t="s">
        <v>660</v>
      </c>
      <c r="D37" t="s">
        <v>668</v>
      </c>
      <c r="E37" s="2"/>
      <c r="F37" s="2"/>
      <c r="G37" s="119"/>
      <c r="H37" s="90"/>
      <c r="I37" s="99"/>
      <c r="J37" s="394">
        <v>0</v>
      </c>
      <c r="K37" s="119"/>
      <c r="L37" s="90">
        <v>0</v>
      </c>
    </row>
    <row r="38" spans="3:12">
      <c r="C38" s="3" t="s">
        <v>661</v>
      </c>
      <c r="D38" t="s">
        <v>644</v>
      </c>
      <c r="E38" s="2"/>
      <c r="F38" s="2"/>
      <c r="G38" s="119">
        <v>1</v>
      </c>
      <c r="H38" s="90"/>
      <c r="I38" s="99"/>
      <c r="J38" s="394">
        <v>0</v>
      </c>
      <c r="K38" s="119"/>
      <c r="L38" s="90">
        <v>0</v>
      </c>
    </row>
    <row r="39" spans="3:12">
      <c r="C39" s="3" t="s">
        <v>662</v>
      </c>
      <c r="D39" t="s">
        <v>645</v>
      </c>
      <c r="E39" s="2"/>
      <c r="F39" s="2"/>
      <c r="G39" s="119"/>
      <c r="H39" s="90"/>
      <c r="I39" s="99"/>
      <c r="J39" s="394">
        <v>0</v>
      </c>
      <c r="K39" s="119"/>
      <c r="L39" s="90">
        <v>0</v>
      </c>
    </row>
    <row r="40" spans="3:12" ht="16" thickBot="1">
      <c r="D40" s="380" t="s">
        <v>648</v>
      </c>
      <c r="G40" s="597">
        <v>1</v>
      </c>
      <c r="H40" s="407"/>
      <c r="I40" s="599"/>
      <c r="J40" s="399"/>
      <c r="K40" s="597"/>
      <c r="L40" s="407"/>
    </row>
    <row r="42" spans="3:12">
      <c r="C42" s="328" t="s">
        <v>901</v>
      </c>
    </row>
  </sheetData>
  <sheetProtection password="D4A9" sheet="1" objects="1" scenarios="1"/>
  <mergeCells count="3">
    <mergeCell ref="G22:H22"/>
    <mergeCell ref="I22:J22"/>
    <mergeCell ref="K22:L22"/>
  </mergeCells>
  <hyperlinks>
    <hyperlink ref="A1" location="INICIO!A1" display="Volver al indic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27</vt:i4>
      </vt:variant>
    </vt:vector>
  </HeadingPairs>
  <TitlesOfParts>
    <vt:vector size="27" baseType="lpstr">
      <vt:lpstr>INICIO</vt:lpstr>
      <vt:lpstr>OBIN_RH-001_a_010</vt:lpstr>
      <vt:lpstr>OBIN_PDAPF_001_a_005</vt:lpstr>
      <vt:lpstr>OBIN_RA_001_a_010</vt:lpstr>
      <vt:lpstr>OBIN_SU_001_a_006</vt:lpstr>
      <vt:lpstr>OBIN_DU_001_005 y 013_014</vt:lpstr>
      <vt:lpstr>OBIN_DU_7_a_9  16 10 MOV_1_13 </vt:lpstr>
      <vt:lpstr>OBIN_SE001_a_003</vt:lpstr>
      <vt:lpstr>OBIN_QSF001_a_012</vt:lpstr>
      <vt:lpstr>OBIN_IL_001_002</vt:lpstr>
      <vt:lpstr>OBIN_POC_001_a_003</vt:lpstr>
      <vt:lpstr>Hoja1</vt:lpstr>
      <vt:lpstr>P_ES005_OBIN_PAR_001a_004</vt:lpstr>
      <vt:lpstr>OBIN_PIT_001_002</vt:lpstr>
      <vt:lpstr>OBIN_PSIT_001_002</vt:lpstr>
      <vt:lpstr>OBIN_PCOE_001_a_007</vt:lpstr>
      <vt:lpstr>OBIN_PAT_001_a_003</vt:lpstr>
      <vt:lpstr>OBIN_PE_001_a_004</vt:lpstr>
      <vt:lpstr>OBIN_PRE_001_a_004</vt:lpstr>
      <vt:lpstr>OBIN_TFT_001_a_006</vt:lpstr>
      <vt:lpstr>OBIN_PRC_001_a_005</vt:lpstr>
      <vt:lpstr>OBIN_HYC_001_a_005</vt:lpstr>
      <vt:lpstr>P_SO005</vt:lpstr>
      <vt:lpstr>OBIN_ESD_001_a_003</vt:lpstr>
      <vt:lpstr>OBIN_ED_001_a_004</vt:lpstr>
      <vt:lpstr>OBIN_CDR_001_a_006</vt:lpstr>
      <vt:lpstr>OBIN_CCT_001_002</vt:lpstr>
    </vt:vector>
  </TitlesOfParts>
  <Company>Facultad de Ciencias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Natividad Chavez Lobón</dc:creator>
  <cp:lastModifiedBy>Pedro Casero Linares</cp:lastModifiedBy>
  <dcterms:created xsi:type="dcterms:W3CDTF">2015-12-03T15:25:25Z</dcterms:created>
  <dcterms:modified xsi:type="dcterms:W3CDTF">2016-12-05T17:37:28Z</dcterms:modified>
</cp:coreProperties>
</file>